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AEAC1C71-620A-457F-A106-93B1F76F6DDE}"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26.1. Đất ở tại nông thôn" sheetId="16" r:id="rId2"/>
    <sheet name="8.3. Đất TMDV tại đô thị" sheetId="13" state="hidden" r:id="rId3"/>
    <sheet name="26.2. Đất TMDV tại nông thôn" sheetId="14" r:id="rId4"/>
    <sheet name="8.5. Đất SXPNN tại đô thị" sheetId="17" state="hidden" r:id="rId5"/>
    <sheet name="26.3. Đất SXPNN tại nông thôn" sheetId="18" r:id="rId6"/>
    <sheet name="26.4. Đất NN" sheetId="15" r:id="rId7"/>
  </sheets>
  <externalReferences>
    <externalReference r:id="rId8"/>
    <externalReference r:id="rId9"/>
  </externalReferences>
  <definedNames>
    <definedName name="_xlnm.Print_Titles" localSheetId="1">'26.1. Đất ở tại nông thôn'!$7:$8</definedName>
    <definedName name="_xlnm.Print_Titles" localSheetId="3">'26.2. Đất TMDV tại nông thôn'!$7:$8</definedName>
    <definedName name="_xlnm.Print_Titles" localSheetId="5">'26.3.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'26.1. Đất ở tại nông thôn'!$A$1:$H$29</definedName>
    <definedName name="_xlnm.Print_Area" localSheetId="3">'26.2. Đất TMDV tại nông thôn'!$A$1:$H$29</definedName>
    <definedName name="_xlnm.Print_Area" localSheetId="5">'26.3. Đất SXPNN tại nông thôn'!$A$1:$H$29</definedName>
    <definedName name="_xlnm.Print_Area" localSheetId="6">'26.4. Đất NN'!$A$1:$E$44</definedName>
    <definedName name="_xlnm.Print_Area" localSheetId="0">'8.1. Đất ở tại đô thị '!$A$1:$H$56</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4" l="1"/>
  <c r="E28" i="14"/>
  <c r="E24" i="14"/>
  <c r="E25" i="14"/>
  <c r="E23" i="14"/>
  <c r="E16" i="14"/>
  <c r="E17" i="14"/>
  <c r="E18" i="14"/>
  <c r="E19" i="14"/>
  <c r="E20" i="14"/>
  <c r="E21" i="14"/>
  <c r="E15" i="14"/>
  <c r="E13" i="14"/>
  <c r="G13" i="14" s="1"/>
  <c r="E11" i="14"/>
  <c r="E10" i="14"/>
  <c r="E29" i="18"/>
  <c r="E28" i="18"/>
  <c r="E24" i="18"/>
  <c r="E25" i="18"/>
  <c r="E23" i="18"/>
  <c r="E16" i="18"/>
  <c r="E17" i="18"/>
  <c r="E18" i="18"/>
  <c r="E19" i="18"/>
  <c r="E20" i="18"/>
  <c r="E21" i="18"/>
  <c r="E15" i="18"/>
  <c r="E13" i="18"/>
  <c r="G13" i="18" s="1"/>
  <c r="E11" i="18"/>
  <c r="E10" i="18"/>
  <c r="H13" i="14"/>
  <c r="H10" i="16"/>
  <c r="H10" i="18" s="1"/>
  <c r="F13" i="14" l="1"/>
  <c r="F13" i="18"/>
  <c r="H13" i="18"/>
  <c r="H10" i="14"/>
  <c r="G24" i="16"/>
  <c r="F24" i="16"/>
  <c r="G23" i="16"/>
  <c r="F23" i="16"/>
  <c r="H21" i="16"/>
  <c r="G21" i="16"/>
  <c r="F21" i="16"/>
  <c r="H20" i="16"/>
  <c r="G20" i="16"/>
  <c r="F20" i="16"/>
  <c r="F19" i="16"/>
  <c r="F17" i="16"/>
  <c r="H16" i="16"/>
  <c r="G16" i="16"/>
  <c r="F16" i="16"/>
  <c r="H15" i="16"/>
  <c r="G15" i="16"/>
  <c r="F15" i="16"/>
  <c r="H13" i="16"/>
  <c r="G13" i="16"/>
  <c r="F13" i="16"/>
  <c r="H11" i="16"/>
  <c r="G11" i="16"/>
  <c r="F11" i="16"/>
  <c r="G10" i="16"/>
  <c r="F10" i="16"/>
  <c r="G35" i="12"/>
  <c r="F35" i="12"/>
  <c r="G34" i="12"/>
  <c r="F34" i="12"/>
  <c r="G33" i="12"/>
  <c r="F33" i="12"/>
  <c r="F31" i="12"/>
  <c r="F29" i="12"/>
  <c r="F21" i="12"/>
  <c r="H21" i="12"/>
  <c r="F22" i="12"/>
  <c r="H22" i="12"/>
  <c r="F23" i="12"/>
  <c r="H23" i="12"/>
  <c r="F24" i="12"/>
  <c r="H24" i="12"/>
  <c r="F25" i="12"/>
  <c r="H25" i="12"/>
  <c r="F26" i="12"/>
  <c r="F27" i="12"/>
  <c r="F30" i="12"/>
  <c r="H18" i="12"/>
  <c r="G18" i="12"/>
  <c r="F18" i="12"/>
  <c r="H17" i="12"/>
  <c r="G17" i="12"/>
  <c r="F17" i="12"/>
  <c r="H16" i="12"/>
  <c r="G16" i="12"/>
  <c r="F16" i="12"/>
  <c r="H14" i="12"/>
  <c r="G14" i="12"/>
  <c r="F14" i="12"/>
  <c r="H12" i="12"/>
  <c r="G12" i="12"/>
  <c r="F12" i="12"/>
  <c r="H11" i="12"/>
  <c r="G11" i="12"/>
  <c r="F11" i="12"/>
  <c r="G24" i="14" l="1"/>
  <c r="G24" i="18"/>
  <c r="H16" i="18"/>
  <c r="H16" i="14"/>
  <c r="F20" i="14"/>
  <c r="F20" i="18"/>
  <c r="F16" i="18"/>
  <c r="F16" i="14"/>
  <c r="G20" i="14"/>
  <c r="G20" i="18"/>
  <c r="F19" i="14"/>
  <c r="F19" i="18"/>
  <c r="G10" i="18"/>
  <c r="G10" i="14"/>
  <c r="F21" i="18"/>
  <c r="F21" i="14"/>
  <c r="G23" i="14"/>
  <c r="G23" i="18"/>
  <c r="H20" i="18"/>
  <c r="H20" i="14"/>
  <c r="F11" i="14"/>
  <c r="F11" i="18"/>
  <c r="F15" i="18"/>
  <c r="F15" i="14"/>
  <c r="G21" i="18"/>
  <c r="G21" i="14"/>
  <c r="F24" i="14"/>
  <c r="F24" i="18"/>
  <c r="G11" i="18"/>
  <c r="G11" i="14"/>
  <c r="G15" i="18"/>
  <c r="G15" i="14"/>
  <c r="H21" i="18"/>
  <c r="H21" i="14"/>
  <c r="G16" i="18"/>
  <c r="G16" i="14"/>
  <c r="F17" i="14"/>
  <c r="F17" i="18"/>
  <c r="F10" i="18"/>
  <c r="F10" i="14"/>
  <c r="H11" i="18"/>
  <c r="H11" i="14"/>
  <c r="H15" i="18"/>
  <c r="H15" i="14"/>
  <c r="F23" i="14"/>
  <c r="F23" i="18"/>
  <c r="H30" i="12"/>
  <c r="H29" i="12"/>
  <c r="H27" i="12"/>
  <c r="G31" i="12"/>
  <c r="G30" i="12"/>
  <c r="G29" i="12"/>
  <c r="G27" i="12"/>
  <c r="G26" i="12"/>
  <c r="G25" i="12"/>
  <c r="G24" i="12"/>
  <c r="G23" i="12"/>
  <c r="G22" i="12"/>
  <c r="G21" i="12"/>
  <c r="H31" i="12"/>
  <c r="H26" i="12"/>
  <c r="E52" i="17" l="1"/>
  <c r="F52" i="17" s="1"/>
  <c r="E51" i="17"/>
  <c r="H51" i="17" s="1"/>
  <c r="E49" i="17"/>
  <c r="H49" i="17" s="1"/>
  <c r="H48" i="17"/>
  <c r="E48" i="17"/>
  <c r="F48" i="17" s="1"/>
  <c r="G47" i="17"/>
  <c r="E47" i="17"/>
  <c r="H47" i="17" s="1"/>
  <c r="E46" i="17"/>
  <c r="H46" i="17" s="1"/>
  <c r="H45" i="17"/>
  <c r="G45" i="17"/>
  <c r="E45" i="17"/>
  <c r="F45" i="17" s="1"/>
  <c r="E44" i="17"/>
  <c r="H44" i="17" s="1"/>
  <c r="E43" i="17"/>
  <c r="H43" i="17" s="1"/>
  <c r="E42" i="17"/>
  <c r="F42" i="17" s="1"/>
  <c r="E41" i="17"/>
  <c r="H41" i="17" s="1"/>
  <c r="E40" i="17"/>
  <c r="H40" i="17" s="1"/>
  <c r="E39" i="17"/>
  <c r="F39" i="17" s="1"/>
  <c r="E38" i="17"/>
  <c r="H38" i="17" s="1"/>
  <c r="E37" i="17"/>
  <c r="H37" i="17" s="1"/>
  <c r="E36" i="17"/>
  <c r="F36" i="17" s="1"/>
  <c r="E35" i="17"/>
  <c r="H35" i="17" s="1"/>
  <c r="E34" i="17"/>
  <c r="H34" i="17" s="1"/>
  <c r="E32" i="17"/>
  <c r="F32" i="17" s="1"/>
  <c r="E31" i="17"/>
  <c r="H31" i="17" s="1"/>
  <c r="E30" i="17"/>
  <c r="H30" i="17" s="1"/>
  <c r="E29" i="17"/>
  <c r="F29" i="17" s="1"/>
  <c r="E28" i="17"/>
  <c r="H28" i="17" s="1"/>
  <c r="E27" i="17"/>
  <c r="H27" i="17" s="1"/>
  <c r="E26" i="17"/>
  <c r="F26" i="17" s="1"/>
  <c r="E25" i="17"/>
  <c r="H25" i="17" s="1"/>
  <c r="E24" i="17"/>
  <c r="H24" i="17" s="1"/>
  <c r="E23" i="17"/>
  <c r="F23" i="17" s="1"/>
  <c r="E22" i="17"/>
  <c r="H22" i="17" s="1"/>
  <c r="E21" i="17"/>
  <c r="H21" i="17" s="1"/>
  <c r="H20" i="17"/>
  <c r="G20" i="17"/>
  <c r="E20" i="17"/>
  <c r="F20" i="17" s="1"/>
  <c r="E19" i="17"/>
  <c r="H19" i="17" s="1"/>
  <c r="E18" i="17"/>
  <c r="H18" i="17" s="1"/>
  <c r="E17" i="17"/>
  <c r="F17" i="17" s="1"/>
  <c r="E16" i="17"/>
  <c r="H16" i="17" s="1"/>
  <c r="E15" i="17"/>
  <c r="H15" i="17" s="1"/>
  <c r="E14" i="17"/>
  <c r="F14" i="17" s="1"/>
  <c r="E13" i="17"/>
  <c r="G13" i="17" s="1"/>
  <c r="E12" i="17"/>
  <c r="H12" i="17" s="1"/>
  <c r="E11" i="17"/>
  <c r="F11" i="17" s="1"/>
  <c r="E10" i="17"/>
  <c r="G10" i="17" s="1"/>
  <c r="E52" i="13"/>
  <c r="H52" i="13" s="1"/>
  <c r="E51" i="13"/>
  <c r="H51" i="13" s="1"/>
  <c r="E49" i="13"/>
  <c r="G49" i="13" s="1"/>
  <c r="G48" i="13"/>
  <c r="E48" i="13"/>
  <c r="H48" i="13" s="1"/>
  <c r="E47" i="13"/>
  <c r="H47" i="13" s="1"/>
  <c r="E46" i="13"/>
  <c r="G46" i="13" s="1"/>
  <c r="E45" i="13"/>
  <c r="H45" i="13" s="1"/>
  <c r="E44" i="13"/>
  <c r="H44" i="13" s="1"/>
  <c r="E43" i="13"/>
  <c r="G43" i="13" s="1"/>
  <c r="E42" i="13"/>
  <c r="H42" i="13" s="1"/>
  <c r="E41" i="13"/>
  <c r="H41" i="13" s="1"/>
  <c r="E40" i="13"/>
  <c r="G40" i="13" s="1"/>
  <c r="E39" i="13"/>
  <c r="H39" i="13" s="1"/>
  <c r="E38" i="13"/>
  <c r="H38" i="13" s="1"/>
  <c r="E37" i="13"/>
  <c r="G37" i="13" s="1"/>
  <c r="E36" i="13"/>
  <c r="H36" i="13" s="1"/>
  <c r="E35" i="13"/>
  <c r="H35" i="13" s="1"/>
  <c r="E34" i="13"/>
  <c r="H34" i="13" s="1"/>
  <c r="E32" i="13"/>
  <c r="H32" i="13" s="1"/>
  <c r="E31" i="13"/>
  <c r="H31" i="13" s="1"/>
  <c r="E30" i="13"/>
  <c r="G30" i="13" s="1"/>
  <c r="E29" i="13"/>
  <c r="H29" i="13" s="1"/>
  <c r="E28" i="13"/>
  <c r="H28" i="13" s="1"/>
  <c r="E27" i="13"/>
  <c r="G27" i="13" s="1"/>
  <c r="E26" i="13"/>
  <c r="H26" i="13" s="1"/>
  <c r="E25" i="13"/>
  <c r="H25" i="13" s="1"/>
  <c r="E24" i="13"/>
  <c r="G24" i="13" s="1"/>
  <c r="E23" i="13"/>
  <c r="H23" i="13" s="1"/>
  <c r="E22" i="13"/>
  <c r="H22" i="13" s="1"/>
  <c r="E21" i="13"/>
  <c r="F21" i="13" s="1"/>
  <c r="E20" i="13"/>
  <c r="H20" i="13" s="1"/>
  <c r="E19" i="13"/>
  <c r="H19" i="13" s="1"/>
  <c r="E18" i="13"/>
  <c r="F18" i="13" s="1"/>
  <c r="E17" i="13"/>
  <c r="H17" i="13" s="1"/>
  <c r="E16" i="13"/>
  <c r="H16" i="13" s="1"/>
  <c r="E15" i="13"/>
  <c r="F15" i="13" s="1"/>
  <c r="E14" i="13"/>
  <c r="H14" i="13" s="1"/>
  <c r="E13" i="13"/>
  <c r="H13" i="13" s="1"/>
  <c r="E12" i="13"/>
  <c r="G12" i="13" s="1"/>
  <c r="E11" i="13"/>
  <c r="H11" i="13" s="1"/>
  <c r="E10" i="13"/>
  <c r="H10" i="13" s="1"/>
  <c r="G14" i="17" l="1"/>
  <c r="H14" i="17"/>
  <c r="F22" i="17"/>
  <c r="G38" i="17"/>
  <c r="F47" i="17"/>
  <c r="F39" i="13"/>
  <c r="G32" i="17"/>
  <c r="G39" i="13"/>
  <c r="F16" i="17"/>
  <c r="H23" i="17"/>
  <c r="H32" i="17"/>
  <c r="H36" i="17"/>
  <c r="F10" i="17"/>
  <c r="G25" i="17"/>
  <c r="F35" i="17"/>
  <c r="G51" i="17"/>
  <c r="G36" i="13"/>
  <c r="G22" i="17"/>
  <c r="G35" i="17"/>
  <c r="F11" i="13"/>
  <c r="F20" i="13"/>
  <c r="F26" i="13"/>
  <c r="F29" i="13"/>
  <c r="F42" i="13"/>
  <c r="G29" i="17"/>
  <c r="G42" i="17"/>
  <c r="G29" i="13"/>
  <c r="F45" i="13"/>
  <c r="G26" i="17"/>
  <c r="F28" i="17"/>
  <c r="G31" i="17"/>
  <c r="G39" i="17"/>
  <c r="F41" i="17"/>
  <c r="H42" i="17"/>
  <c r="G44" i="17"/>
  <c r="G52" i="17"/>
  <c r="F14" i="13"/>
  <c r="F17" i="13"/>
  <c r="F23" i="13"/>
  <c r="F52" i="13"/>
  <c r="F31" i="17"/>
  <c r="F44" i="17"/>
  <c r="F32" i="13"/>
  <c r="G42" i="13"/>
  <c r="G52" i="13"/>
  <c r="G11" i="17"/>
  <c r="F13" i="17"/>
  <c r="G17" i="17"/>
  <c r="F19" i="17"/>
  <c r="H29" i="17"/>
  <c r="G32" i="13"/>
  <c r="F36" i="13"/>
  <c r="G45" i="13"/>
  <c r="F48" i="13"/>
  <c r="G51" i="13"/>
  <c r="H11" i="17"/>
  <c r="H17" i="17"/>
  <c r="G23" i="17"/>
  <c r="F25" i="17"/>
  <c r="H26" i="17"/>
  <c r="G28" i="17"/>
  <c r="G36" i="17"/>
  <c r="F38" i="17"/>
  <c r="H39" i="17"/>
  <c r="G41" i="17"/>
  <c r="G48" i="17"/>
  <c r="F51" i="17"/>
  <c r="H52"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E28" i="15"/>
  <c r="C28" i="15"/>
  <c r="D28" i="15"/>
  <c r="D13" i="15"/>
  <c r="C13" i="15"/>
  <c r="E13" i="15"/>
  <c r="E37" i="15"/>
  <c r="C37" i="15"/>
  <c r="D37" i="15"/>
  <c r="E29" i="15"/>
  <c r="C29" i="15"/>
  <c r="D29" i="15"/>
  <c r="D11" i="15"/>
  <c r="C11" i="15"/>
  <c r="E11" i="15"/>
  <c r="E12" i="15"/>
  <c r="C12" i="15"/>
  <c r="D12" i="15"/>
  <c r="E20" i="15"/>
  <c r="C20" i="15"/>
  <c r="D20" i="15"/>
  <c r="D21" i="15"/>
  <c r="C21" i="15"/>
  <c r="E21" i="15"/>
  <c r="D19" i="15"/>
  <c r="C19" i="15"/>
  <c r="E19" i="15"/>
  <c r="E35" i="15"/>
  <c r="C35" i="15"/>
  <c r="D35" i="15"/>
  <c r="E27" i="15"/>
  <c r="C27" i="15"/>
  <c r="D27" i="15"/>
  <c r="E36" i="15"/>
  <c r="C36" i="15"/>
  <c r="D36" i="15"/>
</calcChain>
</file>

<file path=xl/sharedStrings.xml><?xml version="1.0" encoding="utf-8"?>
<sst xmlns="http://schemas.openxmlformats.org/spreadsheetml/2006/main" count="629" uniqueCount="214">
  <si>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</si>
  <si>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</si>
  <si>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</si>
  <si>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</si>
  <si>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</si>
  <si>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</si>
  <si>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</si>
  <si>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</si>
  <si>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</si>
  <si>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</si>
  <si>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</si>
  <si>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</si>
  <si>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</si>
  <si>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</si>
  <si>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</si>
  <si>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</si>
  <si>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</si>
  <si>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</si>
  <si>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</si>
  <si>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</si>
  <si>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</si>
  <si>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</si>
  <si>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</si>
  <si>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</si>
  <si>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</si>
  <si>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</si>
  <si>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</si>
  <si>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</si>
  <si>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</si>
  <si>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</si>
  <si>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</si>
  <si>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</si>
  <si>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</si>
  <si>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</si>
  <si>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</si>
  <si>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</si>
  <si>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</si>
  <si>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</si>
  <si>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</si>
  <si>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</si>
  <si>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</si>
  <si>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</si>
  <si>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</si>
  <si>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</si>
  <si>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</si>
  <si>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</si>
  <si>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</si>
  <si>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</si>
  <si>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</si>
  <si>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</si>
  <si>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</si>
  <si>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</si>
  <si>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</si>
  <si>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</si>
  <si>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</si>
  <si>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</si>
  <si>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</si>
  <si>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</si>
  <si>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</si>
  <si>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</si>
  <si>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</si>
  <si>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</si>
  <si>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</si>
  <si>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</si>
  <si>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</si>
  <si>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</si>
  <si>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</si>
  <si>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</si>
  <si>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</si>
  <si>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</si>
  <si>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</si>
  <si>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</si>
  <si>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</si>
  <si>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</si>
  <si>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</si>
  <si>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</si>
  <si>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</si>
  <si>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</si>
  <si>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</si>
  <si>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</si>
  <si>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</si>
  <si>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</si>
  <si>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</si>
  <si>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</si>
  <si>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</si>
  <si>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</si>
  <si>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</si>
  <si>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</si>
  <si>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</si>
  <si>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</si>
  <si>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</si>
  <si>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</si>
  <si>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</si>
  <si>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</si>
  <si>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</si>
  <si>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</si>
  <si>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</si>
  <si>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</si>
  <si>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</si>
  <si>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</si>
  <si>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</si>
  <si>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</si>
  <si>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</si>
  <si>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</si>
  <si>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</si>
  <si>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</si>
  <si>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</si>
  <si>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</si>
  <si>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</si>
  <si>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</si>
  <si>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</si>
  <si>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</si>
  <si>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</si>
  <si>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</si>
  <si>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</si>
  <si>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</si>
  <si>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</si>
  <si>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</si>
  <si>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</si>
  <si>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</si>
  <si>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</si>
  <si>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</si>
  <si>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</si>
  <si>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</si>
  <si>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</si>
  <si>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</si>
  <si>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</si>
  <si>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</si>
  <si>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</si>
  <si>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</si>
  <si>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</si>
  <si>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</si>
  <si>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</si>
  <si>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</si>
  <si>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</si>
  <si>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</si>
  <si>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</si>
  <si>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</si>
  <si>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</si>
  <si>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</si>
  <si>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</si>
  <si>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</si>
  <si>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</si>
  <si>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26. Xã Tân Đoàn</t>
  </si>
  <si>
    <t>HUYỆN CAO LỘC CŨ</t>
  </si>
  <si>
    <t>ĐT.234 ( Thụy Hùng+Tân Thành )</t>
  </si>
  <si>
    <t>Đoạn 2</t>
  </si>
  <si>
    <t>Hết địa phận xã Quảng Lạc - giáp địa phận phường Lương Văn Tri</t>
  </si>
  <si>
    <t>Cầu Pác Ve (Km15)</t>
  </si>
  <si>
    <t>Đoạn 3</t>
  </si>
  <si>
    <t>Giáp địa phận xã Nhân Lý (Km17)</t>
  </si>
  <si>
    <t>Đường tỉnh 234B (Tân Thành+Xuân Long)</t>
  </si>
  <si>
    <t>Đoạn 1</t>
  </si>
  <si>
    <t>Km27/ĐT.234</t>
  </si>
  <si>
    <t>Hết địa phận xã Khánh Khê</t>
  </si>
  <si>
    <t>Các xã thuộc khu vực I</t>
  </si>
  <si>
    <t>Các xã thuộc khu vực II</t>
  </si>
  <si>
    <t>Các xã thuộc khu vực III</t>
  </si>
  <si>
    <t>HUYỆN VĂN QUAN CŨ</t>
  </si>
  <si>
    <t>Xã Tân Đoàn</t>
  </si>
  <si>
    <t>Đường tỉnh 239 đoạn 1:</t>
  </si>
  <si>
    <t>giáp ranh xã Tràng Phái (Km10+96)</t>
  </si>
  <si>
    <t>đến đầu cầu xi măng</t>
  </si>
  <si>
    <t xml:space="preserve">ĐX.462B 
</t>
  </si>
  <si>
    <t>Điểm tiếp giáp đường Quốc lộ 239 qua chợ Tân Đoàn</t>
  </si>
  <si>
    <t>Đường vào trường THCS xã Tân Đoàn</t>
  </si>
  <si>
    <t>Đường tỉnh 239 đoạn 2</t>
  </si>
  <si>
    <t>Cầu xi măng đầu chợ Ba Xã</t>
  </si>
  <si>
    <t>đường rẽ vào thôn Khòn Sày</t>
  </si>
  <si>
    <t>Đường tỉnh 239 đoạn 3:</t>
  </si>
  <si>
    <t>điểm tiếp giáp xã Yên Phúc</t>
  </si>
  <si>
    <t>Đường tỉnh 239B</t>
  </si>
  <si>
    <t>Cuối thôn phố Ba Xã</t>
  </si>
  <si>
    <t>Nhà vận hành trạm điện lực Văn Quan</t>
  </si>
  <si>
    <t>Đường tỉnh lộ 239</t>
  </si>
  <si>
    <t>Đoạn rẽ đi thôn Lùng Pá - Bản Nầng qua Trạm Truyền hình</t>
  </si>
  <si>
    <t>Trường Tiểu học xã Tân Đoàn</t>
  </si>
  <si>
    <t>Xã Tràng Phái</t>
  </si>
  <si>
    <t>Đường tỉnh 239 đoạn 1</t>
  </si>
  <si>
    <t>Điểm tiếp giáp xã Tân Đoàn (Km10+150)</t>
  </si>
  <si>
    <t>Ngã 3 Phai Làng (Km8+700)</t>
  </si>
  <si>
    <t>Đường tỉnh 239, đoạn 2</t>
  </si>
  <si>
    <t>Ngã 3 Phai Làng Km8+700</t>
  </si>
  <si>
    <t>Km 6+00</t>
  </si>
  <si>
    <t>Đường tỉnh 239, đoạn 3</t>
  </si>
  <si>
    <t>Km6+00</t>
  </si>
  <si>
    <t>Km5+00</t>
  </si>
  <si>
    <t>BẢNG 26.1: BẢNG GIÁ ĐẤT Ở TẠI NÔNG THÔN</t>
  </si>
  <si>
    <t>1.1</t>
  </si>
  <si>
    <t>1.2</t>
  </si>
  <si>
    <t>2.1</t>
  </si>
  <si>
    <t>Xã Tân Đoàn cũ</t>
  </si>
  <si>
    <t>Đường tỉnh 239 đoạn 3</t>
  </si>
  <si>
    <t xml:space="preserve">ĐX.462B </t>
  </si>
  <si>
    <t>Xã Tràng Phái cũ</t>
  </si>
  <si>
    <t>3.1</t>
  </si>
  <si>
    <t>3.2</t>
  </si>
  <si>
    <t>3.3</t>
  </si>
  <si>
    <t>3.4</t>
  </si>
  <si>
    <t>3.5</t>
  </si>
  <si>
    <t>3.6</t>
  </si>
  <si>
    <t>3.7</t>
  </si>
  <si>
    <t>4.1</t>
  </si>
  <si>
    <t>4.2</t>
  </si>
  <si>
    <t>4.3</t>
  </si>
  <si>
    <t>Ghi chú: Các vị trí (Vị trí 2, vị trí 3) không có mức giá thì áp dụng theo bảng giá đất các khu vực còn lại tại nông thôn.</t>
  </si>
  <si>
    <t>Xã Tân Thành cũ</t>
  </si>
  <si>
    <t>Xã Tân Đoàn, Tràng Phái cũ</t>
  </si>
  <si>
    <t>Giá đất thương mại, dịch vụ</t>
  </si>
  <si>
    <t>BẢNG 26.2: BẢNG GIÁ ĐẤT THƯƠNG MẠI, DỊCH VỤ TẠI NÔNG THÔN</t>
  </si>
  <si>
    <t>BẢNG 26.3: BẢNG GIÁ ĐẤT CƠ SỞ SẢN XUẤT PHI NÔNG NGHIỆP TẠI NÔNG THÔN</t>
  </si>
  <si>
    <t>Giá đất cơ sở sản xuất phi nông nghiệp</t>
  </si>
  <si>
    <t>BẢNG 26.4: BẢNG GIÁ ĐẤT NÔNG NGHIỆP</t>
  </si>
  <si>
    <t xml:space="preserve">Xã Tân Đoàn cũ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</si>
</sst>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 _₫_-;\-* #,##0\ _₫_-;_-* &quot;-&quot;??\ 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2"/>
      <color rgb="FF000000"/>
      <name val="Times New Roman"/>
      <family val="1"/>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indexed="64"/>
      </left>
      <right/>
      <top/>
      <bottom/>
      <diagonal/>
    </border>
    <border>
      <left/>
      <right style="thin">
        <color indexed="64"/>
      </right>
      <top/>
      <bottom/>
      <diagonal/>
    </border>
  </borders>
  <cellStyleXfs count="4">
    <xf numFmtId="0" fontId="0" fillId="0" borderId="0"/>
    <xf numFmtId="43" fontId="6" fillId="0" borderId="0" applyFont="0" applyFill="0" applyBorder="0" applyAlignment="0" applyProtection="0"/>
    <xf numFmtId="0" fontId="6" fillId="0" borderId="0"/>
    <xf numFmtId="0" fontId="6" fillId="0" borderId="0"/>
  </cellStyleXfs>
  <cellXfs count="92">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164" fontId="2" fillId="0" borderId="1" xfId="1" applyNumberFormat="1" applyFont="1" applyFill="1" applyBorder="1" applyAlignment="1">
      <alignment horizontal="center" vertical="center"/>
    </xf>
    <xf numFmtId="0" fontId="7" fillId="0" borderId="1" xfId="0" applyFont="1" applyBorder="1" applyAlignment="1">
      <alignment horizontal="left" vertical="center"/>
    </xf>
    <xf numFmtId="0" fontId="10" fillId="0" borderId="8" xfId="2" applyFont="1" applyBorder="1" applyAlignment="1">
      <alignment horizontal="left" vertical="center" wrapText="1"/>
    </xf>
    <xf numFmtId="0" fontId="7" fillId="0" borderId="8" xfId="2" applyFont="1" applyBorder="1" applyAlignment="1">
      <alignment horizontal="left" vertical="center" wrapText="1"/>
    </xf>
    <xf numFmtId="3" fontId="7" fillId="0" borderId="8" xfId="2" applyNumberFormat="1" applyFont="1" applyBorder="1" applyAlignment="1">
      <alignment horizontal="right" vertical="center" wrapText="1"/>
    </xf>
    <xf numFmtId="3" fontId="7" fillId="0" borderId="1" xfId="2" applyNumberFormat="1" applyFont="1" applyBorder="1" applyAlignment="1">
      <alignment horizontal="right" vertical="center" wrapText="1"/>
    </xf>
    <xf numFmtId="49" fontId="2" fillId="0" borderId="1" xfId="2" applyNumberFormat="1" applyFont="1" applyBorder="1" applyAlignment="1">
      <alignment vertical="center" wrapText="1"/>
    </xf>
    <xf numFmtId="165" fontId="7" fillId="0" borderId="1" xfId="2" applyNumberFormat="1" applyFont="1" applyBorder="1" applyAlignment="1">
      <alignment horizontal="left" vertical="center" wrapText="1"/>
    </xf>
    <xf numFmtId="165" fontId="7" fillId="0" borderId="1" xfId="2" applyNumberFormat="1" applyFont="1" applyBorder="1" applyAlignment="1">
      <alignment horizontal="center" vertical="center" wrapText="1"/>
    </xf>
    <xf numFmtId="165" fontId="7" fillId="0" borderId="1" xfId="2" applyNumberFormat="1" applyFont="1" applyBorder="1" applyAlignment="1">
      <alignment horizontal="right" vertical="center" wrapText="1"/>
    </xf>
    <xf numFmtId="0" fontId="1" fillId="0" borderId="11" xfId="2" applyFont="1" applyBorder="1" applyAlignment="1">
      <alignment horizontal="left" vertical="center" wrapText="1"/>
    </xf>
    <xf numFmtId="0" fontId="2" fillId="0" borderId="8" xfId="2" applyFont="1" applyBorder="1" applyAlignment="1">
      <alignment horizontal="left" vertical="center" wrapText="1"/>
    </xf>
    <xf numFmtId="0" fontId="2" fillId="0" borderId="12" xfId="2" applyFont="1" applyBorder="1" applyAlignment="1">
      <alignment horizontal="left" vertical="center" wrapText="1"/>
    </xf>
    <xf numFmtId="0" fontId="1" fillId="0" borderId="8" xfId="2" applyFont="1" applyBorder="1" applyAlignment="1">
      <alignment horizontal="left" vertical="center" wrapText="1"/>
    </xf>
    <xf numFmtId="49" fontId="2" fillId="0" borderId="1" xfId="2" applyNumberFormat="1" applyFont="1" applyBorder="1" applyAlignment="1">
      <alignment horizontal="left" vertical="center" wrapText="1"/>
    </xf>
    <xf numFmtId="164" fontId="2" fillId="0" borderId="1" xfId="2" applyNumberFormat="1" applyFont="1" applyBorder="1" applyAlignment="1">
      <alignment horizontal="left" vertical="center" wrapText="1"/>
    </xf>
    <xf numFmtId="165" fontId="2" fillId="0" borderId="1" xfId="2" applyNumberFormat="1" applyFont="1" applyBorder="1" applyAlignment="1">
      <alignment horizontal="left" vertical="center" wrapText="1"/>
    </xf>
    <xf numFmtId="164" fontId="2" fillId="0" borderId="1" xfId="2" applyNumberFormat="1" applyFont="1" applyBorder="1" applyAlignment="1">
      <alignment horizontal="right" vertical="center" wrapText="1"/>
    </xf>
    <xf numFmtId="3" fontId="1"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11" fillId="2" borderId="0" xfId="0" applyFont="1" applyFill="1"/>
    <xf numFmtId="0" fontId="1" fillId="0" borderId="0" xfId="3" applyFont="1" applyAlignment="1">
      <alignment vertical="center" wrapText="1"/>
    </xf>
    <xf numFmtId="0" fontId="5" fillId="2" borderId="0" xfId="0" applyFont="1" applyFill="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1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4" xfId="0" applyFont="1" applyFill="1" applyBorder="1" applyAlignment="1">
      <alignment horizontal="center" vertical="center" wrapText="1"/>
    </xf>
    <xf numFmtId="0" fontId="1" fillId="0" borderId="1" xfId="3"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0" fontId="5" fillId="0" borderId="0" xfId="0" applyFont="1" applyAlignment="1">
      <alignment horizontal="right" vertical="center" wrapText="1"/>
    </xf>
  </cellXfs>
  <cellStyles count="4">
    <cellStyle name="Bình thường" xfId="0" builtinId="0"/>
    <cellStyle name="Dấu phẩy" xfId="1" builtinId="3"/>
    <cellStyle name="Normal 6" xfId="3" xr:uid="{33136983-C745-40D8-93CB-34E0A7245B17}"/>
    <cellStyle name="Normal 8"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7890;%20S&#416;%20C&#212;NG/L&#7841;ng%20S&#417;n/BG&#272;%20L&#7841;ng%20S&#417;n/2.%20T&#7892;NG%20H&#7906;P%20BG&#272;%20L&#7840;NG%20S&#416;N%2010.8/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8"/>
  <sheetViews>
    <sheetView view="pageBreakPreview" topLeftCell="A30" zoomScale="55" zoomScaleNormal="100" zoomScaleSheetLayoutView="55" workbookViewId="0">
      <selection activeCell="A7" sqref="A7:H35"/>
    </sheetView>
  </sheetViews>
  <sheetFormatPr defaultColWidth="9.140625" defaultRowHeight="62.25" customHeight="1"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126</v>
      </c>
      <c r="B2" s="56"/>
      <c r="C2" s="14"/>
      <c r="D2" s="14"/>
      <c r="E2" s="15"/>
      <c r="F2" s="15"/>
      <c r="G2" s="57" t="s">
        <v>127</v>
      </c>
      <c r="H2" s="57"/>
    </row>
    <row r="3" spans="1:8" ht="15.75" x14ac:dyDescent="0.25">
      <c r="A3" s="13"/>
      <c r="B3" s="14"/>
      <c r="C3" s="14"/>
      <c r="D3" s="14"/>
      <c r="E3" s="15"/>
      <c r="F3" s="15"/>
      <c r="G3" s="15"/>
      <c r="H3" s="15"/>
    </row>
    <row r="4" spans="1:8" ht="15.75" x14ac:dyDescent="0.25">
      <c r="A4" s="62" t="s">
        <v>128</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75" x14ac:dyDescent="0.25">
      <c r="A7" s="61" t="s">
        <v>3</v>
      </c>
      <c r="B7" s="61" t="s">
        <v>4</v>
      </c>
      <c r="C7" s="61" t="s">
        <v>5</v>
      </c>
      <c r="D7" s="61"/>
      <c r="E7" s="61" t="s">
        <v>129</v>
      </c>
      <c r="F7" s="61"/>
      <c r="G7" s="61"/>
      <c r="H7" s="61"/>
    </row>
    <row r="8" spans="1:8" ht="15.75" x14ac:dyDescent="0.25">
      <c r="A8" s="61"/>
      <c r="B8" s="61"/>
      <c r="C8" s="9" t="s">
        <v>8</v>
      </c>
      <c r="D8" s="9" t="s">
        <v>9</v>
      </c>
      <c r="E8" s="16" t="s">
        <v>6</v>
      </c>
      <c r="F8" s="16" t="s">
        <v>116</v>
      </c>
      <c r="G8" s="16" t="s">
        <v>117</v>
      </c>
      <c r="H8" s="16" t="s">
        <v>118</v>
      </c>
    </row>
    <row r="9" spans="1:8" ht="18.600000000000001" customHeight="1" x14ac:dyDescent="0.25">
      <c r="A9" s="65" t="s">
        <v>144</v>
      </c>
      <c r="B9" s="66"/>
      <c r="C9" s="66"/>
      <c r="D9" s="66"/>
      <c r="E9" s="66"/>
      <c r="F9" s="66"/>
      <c r="G9" s="66"/>
      <c r="H9" s="67"/>
    </row>
    <row r="10" spans="1:8" s="20" customFormat="1" ht="31.5" x14ac:dyDescent="0.25">
      <c r="A10" s="19" t="s">
        <v>2</v>
      </c>
      <c r="B10" s="35" t="s">
        <v>145</v>
      </c>
      <c r="C10" s="36"/>
      <c r="D10" s="36"/>
      <c r="E10" s="37"/>
      <c r="F10" s="37"/>
      <c r="G10" s="37"/>
      <c r="H10" s="37"/>
    </row>
    <row r="11" spans="1:8" ht="47.25" x14ac:dyDescent="0.25">
      <c r="A11" s="4">
        <v>1</v>
      </c>
      <c r="B11" s="36" t="s">
        <v>146</v>
      </c>
      <c r="C11" s="36" t="s">
        <v>147</v>
      </c>
      <c r="D11" s="36" t="s">
        <v>148</v>
      </c>
      <c r="E11" s="38">
        <v>250000</v>
      </c>
      <c r="F11" s="38">
        <f>E11*0.6</f>
        <v>150000</v>
      </c>
      <c r="G11" s="38">
        <f>E11*0.4</f>
        <v>100000</v>
      </c>
      <c r="H11" s="38">
        <f>E11*0.2</f>
        <v>50000</v>
      </c>
    </row>
    <row r="12" spans="1:8" ht="31.5" x14ac:dyDescent="0.25">
      <c r="A12" s="4">
        <v>2</v>
      </c>
      <c r="B12" s="36" t="s">
        <v>149</v>
      </c>
      <c r="C12" s="36" t="s">
        <v>148</v>
      </c>
      <c r="D12" s="36" t="s">
        <v>150</v>
      </c>
      <c r="E12" s="38">
        <v>200000</v>
      </c>
      <c r="F12" s="38">
        <f>E12*0.6</f>
        <v>120000</v>
      </c>
      <c r="G12" s="38">
        <f>E12*0.4</f>
        <v>80000</v>
      </c>
      <c r="H12" s="38">
        <f>E12*0.2</f>
        <v>40000</v>
      </c>
    </row>
    <row r="13" spans="1:8" ht="31.5" x14ac:dyDescent="0.25">
      <c r="A13" s="4">
        <v>3</v>
      </c>
      <c r="B13" s="35" t="s">
        <v>151</v>
      </c>
      <c r="C13" s="36"/>
      <c r="D13" s="36"/>
      <c r="E13" s="37"/>
      <c r="F13" s="37"/>
      <c r="G13" s="37"/>
      <c r="H13" s="37"/>
    </row>
    <row r="14" spans="1:8" ht="15.75" x14ac:dyDescent="0.25">
      <c r="A14" s="4">
        <v>4</v>
      </c>
      <c r="B14" s="36" t="s">
        <v>152</v>
      </c>
      <c r="C14" s="36" t="s">
        <v>153</v>
      </c>
      <c r="D14" s="36" t="s">
        <v>154</v>
      </c>
      <c r="E14" s="38">
        <v>200000</v>
      </c>
      <c r="F14" s="38">
        <f>E14*0.6</f>
        <v>120000</v>
      </c>
      <c r="G14" s="38">
        <f>E14*0.4</f>
        <v>80000</v>
      </c>
      <c r="H14" s="38">
        <f>E14*0.2</f>
        <v>40000</v>
      </c>
    </row>
    <row r="15" spans="1:8" ht="33" customHeight="1" x14ac:dyDescent="0.25">
      <c r="A15" s="68" t="s">
        <v>11</v>
      </c>
      <c r="B15" s="69"/>
      <c r="C15" s="69"/>
      <c r="D15" s="69"/>
      <c r="E15" s="69"/>
      <c r="F15" s="69"/>
      <c r="G15" s="69"/>
      <c r="H15" s="70"/>
    </row>
    <row r="16" spans="1:8" ht="15.75" x14ac:dyDescent="0.25">
      <c r="A16" s="4">
        <v>6</v>
      </c>
      <c r="B16" s="39" t="s">
        <v>155</v>
      </c>
      <c r="C16" s="40"/>
      <c r="D16" s="41"/>
      <c r="E16" s="42">
        <v>220000</v>
      </c>
      <c r="F16" s="38">
        <f t="shared" ref="F16:F18" si="0">E16*0.6</f>
        <v>132000</v>
      </c>
      <c r="G16" s="38">
        <f t="shared" ref="G16:G18" si="1">E16*0.4</f>
        <v>88000</v>
      </c>
      <c r="H16" s="38">
        <f t="shared" ref="H16:H18" si="2">E16*0.2</f>
        <v>44000</v>
      </c>
    </row>
    <row r="17" spans="1:8" ht="15.75" x14ac:dyDescent="0.25">
      <c r="A17" s="4">
        <v>7</v>
      </c>
      <c r="B17" s="39" t="s">
        <v>156</v>
      </c>
      <c r="C17" s="40"/>
      <c r="D17" s="41"/>
      <c r="E17" s="42">
        <v>190000</v>
      </c>
      <c r="F17" s="38">
        <f t="shared" si="0"/>
        <v>114000</v>
      </c>
      <c r="G17" s="38">
        <f t="shared" si="1"/>
        <v>76000</v>
      </c>
      <c r="H17" s="38">
        <f t="shared" si="2"/>
        <v>38000</v>
      </c>
    </row>
    <row r="18" spans="1:8" ht="15.75" x14ac:dyDescent="0.25">
      <c r="A18" s="4">
        <v>8</v>
      </c>
      <c r="B18" s="39" t="s">
        <v>157</v>
      </c>
      <c r="C18" s="40"/>
      <c r="D18" s="41"/>
      <c r="E18" s="42">
        <v>140000</v>
      </c>
      <c r="F18" s="38">
        <f t="shared" si="0"/>
        <v>84000</v>
      </c>
      <c r="G18" s="38">
        <f t="shared" si="1"/>
        <v>56000</v>
      </c>
      <c r="H18" s="38">
        <f t="shared" si="2"/>
        <v>28000</v>
      </c>
    </row>
    <row r="19" spans="1:8" ht="24.6" customHeight="1" x14ac:dyDescent="0.25">
      <c r="A19" s="65" t="s">
        <v>158</v>
      </c>
      <c r="B19" s="66"/>
      <c r="C19" s="66"/>
      <c r="D19" s="66"/>
      <c r="E19" s="66"/>
      <c r="F19" s="66"/>
      <c r="G19" s="66"/>
      <c r="H19" s="67"/>
    </row>
    <row r="20" spans="1:8" ht="15.75" x14ac:dyDescent="0.25">
      <c r="A20" s="4">
        <v>10</v>
      </c>
      <c r="B20" s="43" t="s">
        <v>159</v>
      </c>
      <c r="C20" s="43"/>
      <c r="D20" s="43"/>
      <c r="E20" s="6"/>
      <c r="F20" s="21"/>
      <c r="G20" s="21"/>
      <c r="H20" s="21"/>
    </row>
    <row r="21" spans="1:8" ht="31.5" x14ac:dyDescent="0.25">
      <c r="A21" s="4">
        <v>11</v>
      </c>
      <c r="B21" s="44" t="s">
        <v>160</v>
      </c>
      <c r="C21" s="44" t="s">
        <v>161</v>
      </c>
      <c r="D21" s="44" t="s">
        <v>162</v>
      </c>
      <c r="E21" s="6">
        <v>1200000</v>
      </c>
      <c r="F21" s="21">
        <f t="shared" ref="F21:F31" si="3">E21*0.6</f>
        <v>720000</v>
      </c>
      <c r="G21" s="21">
        <f t="shared" ref="G21:G31" si="4">E21*0.4</f>
        <v>480000</v>
      </c>
      <c r="H21" s="21">
        <f t="shared" ref="H21:H31" si="5">E21*0.2</f>
        <v>240000</v>
      </c>
    </row>
    <row r="22" spans="1:8" ht="31.5" x14ac:dyDescent="0.25">
      <c r="A22" s="4">
        <v>12</v>
      </c>
      <c r="B22" s="44" t="s">
        <v>163</v>
      </c>
      <c r="C22" s="44" t="s">
        <v>164</v>
      </c>
      <c r="D22" s="44" t="s">
        <v>165</v>
      </c>
      <c r="E22" s="6">
        <v>1050000</v>
      </c>
      <c r="F22" s="21">
        <f t="shared" si="3"/>
        <v>630000</v>
      </c>
      <c r="G22" s="21">
        <f t="shared" si="4"/>
        <v>420000</v>
      </c>
      <c r="H22" s="21">
        <f t="shared" si="5"/>
        <v>210000</v>
      </c>
    </row>
    <row r="23" spans="1:8" ht="31.5" x14ac:dyDescent="0.25">
      <c r="A23" s="4">
        <v>13</v>
      </c>
      <c r="B23" s="44" t="s">
        <v>166</v>
      </c>
      <c r="C23" s="44" t="s">
        <v>167</v>
      </c>
      <c r="D23" s="45" t="s">
        <v>168</v>
      </c>
      <c r="E23" s="6">
        <v>630000</v>
      </c>
      <c r="F23" s="21">
        <f t="shared" si="3"/>
        <v>378000</v>
      </c>
      <c r="G23" s="21">
        <f t="shared" si="4"/>
        <v>252000</v>
      </c>
      <c r="H23" s="21">
        <f t="shared" si="5"/>
        <v>126000</v>
      </c>
    </row>
    <row r="24" spans="1:8" ht="31.5" x14ac:dyDescent="0.25">
      <c r="A24" s="4">
        <v>14</v>
      </c>
      <c r="B24" s="44" t="s">
        <v>169</v>
      </c>
      <c r="C24" s="44" t="s">
        <v>168</v>
      </c>
      <c r="D24" s="44" t="s">
        <v>170</v>
      </c>
      <c r="E24" s="6">
        <v>300000</v>
      </c>
      <c r="F24" s="21">
        <f t="shared" si="3"/>
        <v>180000</v>
      </c>
      <c r="G24" s="21">
        <f t="shared" si="4"/>
        <v>120000</v>
      </c>
      <c r="H24" s="21">
        <f t="shared" si="5"/>
        <v>60000</v>
      </c>
    </row>
    <row r="25" spans="1:8" ht="31.5" x14ac:dyDescent="0.25">
      <c r="A25" s="4">
        <v>15</v>
      </c>
      <c r="B25" s="44" t="s">
        <v>171</v>
      </c>
      <c r="C25" s="44" t="s">
        <v>172</v>
      </c>
      <c r="D25" s="44" t="s">
        <v>173</v>
      </c>
      <c r="E25" s="6">
        <v>300000</v>
      </c>
      <c r="F25" s="21">
        <f t="shared" si="3"/>
        <v>180000</v>
      </c>
      <c r="G25" s="21">
        <f t="shared" si="4"/>
        <v>120000</v>
      </c>
      <c r="H25" s="21">
        <f t="shared" si="5"/>
        <v>60000</v>
      </c>
    </row>
    <row r="26" spans="1:8" ht="47.25" x14ac:dyDescent="0.25">
      <c r="A26" s="4">
        <v>16</v>
      </c>
      <c r="B26" s="44" t="s">
        <v>174</v>
      </c>
      <c r="C26" s="44" t="s">
        <v>175</v>
      </c>
      <c r="D26" s="44" t="s">
        <v>176</v>
      </c>
      <c r="E26" s="6">
        <v>1130000</v>
      </c>
      <c r="F26" s="21">
        <f t="shared" si="3"/>
        <v>678000</v>
      </c>
      <c r="G26" s="21">
        <f t="shared" si="4"/>
        <v>452000</v>
      </c>
      <c r="H26" s="21">
        <f t="shared" si="5"/>
        <v>226000</v>
      </c>
    </row>
    <row r="27" spans="1:8" ht="31.5" x14ac:dyDescent="0.25">
      <c r="A27" s="4">
        <v>17</v>
      </c>
      <c r="B27" s="44" t="s">
        <v>171</v>
      </c>
      <c r="C27" s="44" t="s">
        <v>173</v>
      </c>
      <c r="D27" s="44" t="s">
        <v>170</v>
      </c>
      <c r="E27" s="6">
        <v>250000</v>
      </c>
      <c r="F27" s="21">
        <f t="shared" si="3"/>
        <v>150000</v>
      </c>
      <c r="G27" s="21">
        <f t="shared" si="4"/>
        <v>100000</v>
      </c>
      <c r="H27" s="21">
        <f t="shared" si="5"/>
        <v>50000</v>
      </c>
    </row>
    <row r="28" spans="1:8" ht="15.75" x14ac:dyDescent="0.25">
      <c r="A28" s="4">
        <v>18</v>
      </c>
      <c r="B28" s="46" t="s">
        <v>177</v>
      </c>
      <c r="C28" s="46"/>
      <c r="D28" s="46"/>
      <c r="E28" s="6"/>
      <c r="F28" s="21"/>
      <c r="G28" s="21"/>
      <c r="H28" s="21"/>
    </row>
    <row r="29" spans="1:8" ht="31.5" x14ac:dyDescent="0.25">
      <c r="A29" s="4">
        <v>19</v>
      </c>
      <c r="B29" s="44" t="s">
        <v>178</v>
      </c>
      <c r="C29" s="44" t="s">
        <v>179</v>
      </c>
      <c r="D29" s="45" t="s">
        <v>180</v>
      </c>
      <c r="E29" s="6">
        <v>1150000</v>
      </c>
      <c r="F29" s="21">
        <f t="shared" si="3"/>
        <v>690000</v>
      </c>
      <c r="G29" s="21">
        <f t="shared" si="4"/>
        <v>460000</v>
      </c>
      <c r="H29" s="21">
        <f t="shared" si="5"/>
        <v>230000</v>
      </c>
    </row>
    <row r="30" spans="1:8" ht="31.5" x14ac:dyDescent="0.25">
      <c r="A30" s="4">
        <v>20</v>
      </c>
      <c r="B30" s="44" t="s">
        <v>181</v>
      </c>
      <c r="C30" s="44" t="s">
        <v>182</v>
      </c>
      <c r="D30" s="44" t="s">
        <v>183</v>
      </c>
      <c r="E30" s="6">
        <v>680000</v>
      </c>
      <c r="F30" s="21">
        <f t="shared" si="3"/>
        <v>408000</v>
      </c>
      <c r="G30" s="21">
        <f t="shared" si="4"/>
        <v>272000</v>
      </c>
      <c r="H30" s="21">
        <f t="shared" si="5"/>
        <v>136000</v>
      </c>
    </row>
    <row r="31" spans="1:8" ht="15.75" x14ac:dyDescent="0.25">
      <c r="A31" s="4">
        <v>21</v>
      </c>
      <c r="B31" s="44" t="s">
        <v>184</v>
      </c>
      <c r="C31" s="44" t="s">
        <v>185</v>
      </c>
      <c r="D31" s="44" t="s">
        <v>186</v>
      </c>
      <c r="E31" s="6">
        <v>430000</v>
      </c>
      <c r="F31" s="21">
        <f t="shared" si="3"/>
        <v>258000</v>
      </c>
      <c r="G31" s="21">
        <f t="shared" si="4"/>
        <v>172000</v>
      </c>
      <c r="H31" s="21">
        <f t="shared" si="5"/>
        <v>86000</v>
      </c>
    </row>
    <row r="32" spans="1:8" ht="15.75" x14ac:dyDescent="0.25">
      <c r="A32" s="71" t="s">
        <v>11</v>
      </c>
      <c r="B32" s="72"/>
      <c r="C32" s="72"/>
      <c r="D32" s="72"/>
      <c r="E32" s="72"/>
      <c r="F32" s="72"/>
      <c r="G32" s="72"/>
      <c r="H32" s="73"/>
    </row>
    <row r="33" spans="1:8" ht="15.75" x14ac:dyDescent="0.25">
      <c r="A33" s="4">
        <v>22</v>
      </c>
      <c r="B33" s="47" t="s">
        <v>155</v>
      </c>
      <c r="C33" s="48"/>
      <c r="D33" s="49"/>
      <c r="E33" s="50">
        <v>220000</v>
      </c>
      <c r="F33" s="38">
        <f t="shared" ref="F33:F35" si="6">E33*0.6</f>
        <v>132000</v>
      </c>
      <c r="G33" s="38">
        <f t="shared" ref="G33:G35" si="7">E33*0.4</f>
        <v>88000</v>
      </c>
      <c r="H33" s="38"/>
    </row>
    <row r="34" spans="1:8" ht="15.75" x14ac:dyDescent="0.25">
      <c r="A34" s="4">
        <v>23</v>
      </c>
      <c r="B34" s="47" t="s">
        <v>156</v>
      </c>
      <c r="C34" s="48"/>
      <c r="D34" s="49"/>
      <c r="E34" s="50">
        <v>170000</v>
      </c>
      <c r="F34" s="38">
        <f t="shared" si="6"/>
        <v>102000</v>
      </c>
      <c r="G34" s="38">
        <f t="shared" si="7"/>
        <v>68000</v>
      </c>
      <c r="H34" s="38"/>
    </row>
    <row r="35" spans="1:8" ht="15.75" x14ac:dyDescent="0.25">
      <c r="A35" s="4">
        <v>24</v>
      </c>
      <c r="B35" s="47" t="s">
        <v>157</v>
      </c>
      <c r="C35" s="48"/>
      <c r="D35" s="49"/>
      <c r="E35" s="50">
        <v>140000</v>
      </c>
      <c r="F35" s="38">
        <f t="shared" si="6"/>
        <v>84000</v>
      </c>
      <c r="G35" s="38">
        <f t="shared" si="7"/>
        <v>56000</v>
      </c>
      <c r="H35" s="38"/>
    </row>
    <row r="36" spans="1:8" ht="15.75" x14ac:dyDescent="0.25">
      <c r="A36" s="4"/>
      <c r="B36" s="44"/>
      <c r="C36" s="44"/>
      <c r="D36" s="44"/>
      <c r="E36" s="6"/>
      <c r="F36" s="21"/>
      <c r="G36" s="21"/>
      <c r="H36" s="21"/>
    </row>
    <row r="37" spans="1:8" s="20" customFormat="1" ht="15.75" x14ac:dyDescent="0.25">
      <c r="A37" s="26"/>
      <c r="B37" s="44"/>
      <c r="C37" s="44"/>
      <c r="D37" s="44"/>
      <c r="E37" s="21"/>
      <c r="F37" s="21"/>
      <c r="G37" s="21"/>
      <c r="H37" s="21"/>
    </row>
    <row r="38" spans="1:8" ht="15.75" x14ac:dyDescent="0.25">
      <c r="A38" s="4"/>
      <c r="B38" s="44"/>
      <c r="C38" s="44"/>
      <c r="D38" s="44"/>
      <c r="E38" s="6"/>
      <c r="F38" s="21"/>
      <c r="G38" s="21"/>
      <c r="H38" s="21"/>
    </row>
    <row r="39" spans="1:8" ht="15.75" x14ac:dyDescent="0.25">
      <c r="A39" s="4"/>
      <c r="B39" s="44"/>
      <c r="C39" s="44"/>
      <c r="D39" s="44"/>
      <c r="E39" s="6"/>
      <c r="F39" s="21"/>
      <c r="G39" s="21"/>
      <c r="H39" s="21"/>
    </row>
    <row r="40" spans="1:8" ht="15.75" x14ac:dyDescent="0.25">
      <c r="A40" s="4"/>
      <c r="B40" s="46"/>
      <c r="C40" s="46"/>
      <c r="D40" s="46"/>
      <c r="E40" s="6"/>
      <c r="F40" s="21"/>
      <c r="G40" s="21"/>
      <c r="H40" s="21"/>
    </row>
    <row r="41" spans="1:8" ht="15.75" x14ac:dyDescent="0.25">
      <c r="A41" s="4"/>
      <c r="B41" s="44"/>
      <c r="C41" s="44"/>
      <c r="D41" s="45"/>
      <c r="E41" s="6"/>
      <c r="F41" s="21"/>
      <c r="G41" s="21"/>
      <c r="H41" s="21"/>
    </row>
    <row r="42" spans="1:8" ht="15.75" x14ac:dyDescent="0.25">
      <c r="A42" s="4"/>
      <c r="B42" s="44"/>
      <c r="C42" s="44"/>
      <c r="D42" s="44"/>
      <c r="E42" s="6"/>
      <c r="F42" s="21"/>
      <c r="G42" s="21"/>
      <c r="H42" s="21"/>
    </row>
    <row r="43" spans="1:8" ht="15.75" x14ac:dyDescent="0.25">
      <c r="A43" s="4"/>
      <c r="B43" s="44"/>
      <c r="C43" s="44"/>
      <c r="D43" s="44"/>
      <c r="E43" s="6"/>
      <c r="F43" s="21"/>
      <c r="G43" s="21"/>
      <c r="H43" s="21"/>
    </row>
    <row r="44" spans="1:8" ht="15.75" x14ac:dyDescent="0.25">
      <c r="A44" s="4"/>
      <c r="B44" s="7"/>
      <c r="C44" s="7"/>
      <c r="D44" s="7"/>
      <c r="E44" s="6"/>
      <c r="F44" s="21"/>
      <c r="G44" s="21"/>
      <c r="H44" s="21"/>
    </row>
    <row r="45" spans="1:8" ht="15.75" x14ac:dyDescent="0.25">
      <c r="A45" s="4"/>
      <c r="B45" s="7"/>
      <c r="C45" s="7"/>
      <c r="D45" s="7"/>
      <c r="E45" s="6"/>
      <c r="F45" s="21"/>
      <c r="G45" s="21"/>
      <c r="H45" s="21"/>
    </row>
    <row r="46" spans="1:8" ht="15.75" x14ac:dyDescent="0.25">
      <c r="A46" s="4"/>
      <c r="B46" s="7"/>
      <c r="C46" s="7"/>
      <c r="D46" s="7"/>
      <c r="E46" s="6"/>
      <c r="F46" s="21"/>
      <c r="G46" s="21"/>
      <c r="H46" s="21"/>
    </row>
    <row r="47" spans="1:8" ht="15.75" x14ac:dyDescent="0.25">
      <c r="A47" s="4"/>
      <c r="B47" s="7"/>
      <c r="C47" s="7"/>
      <c r="D47" s="7"/>
      <c r="E47" s="6"/>
      <c r="F47" s="21"/>
      <c r="G47" s="21"/>
      <c r="H47" s="21"/>
    </row>
    <row r="48" spans="1:8" ht="15.75" x14ac:dyDescent="0.25">
      <c r="A48" s="4"/>
      <c r="B48" s="7"/>
      <c r="C48" s="7"/>
      <c r="D48" s="7"/>
      <c r="E48" s="6"/>
      <c r="F48" s="21"/>
      <c r="G48" s="21"/>
      <c r="H48" s="21"/>
    </row>
    <row r="49" spans="1:8" ht="15.75" x14ac:dyDescent="0.25">
      <c r="A49" s="4"/>
      <c r="B49" s="7"/>
      <c r="C49" s="7"/>
      <c r="D49" s="7"/>
      <c r="E49" s="6"/>
      <c r="F49" s="21"/>
      <c r="G49" s="21"/>
      <c r="H49" s="21"/>
    </row>
    <row r="50" spans="1:8" ht="15.75" x14ac:dyDescent="0.25">
      <c r="A50" s="4"/>
      <c r="B50" s="7"/>
      <c r="C50" s="7"/>
      <c r="D50" s="7"/>
      <c r="E50" s="6"/>
      <c r="F50" s="21"/>
      <c r="G50" s="21"/>
      <c r="H50" s="21"/>
    </row>
    <row r="51" spans="1:8" ht="15.75" x14ac:dyDescent="0.25">
      <c r="A51" s="4"/>
      <c r="B51" s="7"/>
      <c r="C51" s="7"/>
      <c r="D51" s="7"/>
      <c r="E51" s="8"/>
      <c r="F51" s="21"/>
      <c r="G51" s="21"/>
      <c r="H51" s="21"/>
    </row>
    <row r="52" spans="1:8" ht="15.75" x14ac:dyDescent="0.25">
      <c r="A52" s="4"/>
      <c r="B52" s="7"/>
      <c r="C52" s="7"/>
      <c r="D52" s="7"/>
      <c r="E52" s="6"/>
      <c r="F52" s="21"/>
      <c r="G52" s="21"/>
      <c r="H52" s="21"/>
    </row>
    <row r="53" spans="1:8" ht="15.75" x14ac:dyDescent="0.25">
      <c r="A53" s="4"/>
      <c r="B53" s="7"/>
      <c r="C53" s="7"/>
      <c r="D53" s="7"/>
      <c r="E53" s="6"/>
      <c r="F53" s="21"/>
      <c r="G53" s="21"/>
      <c r="H53" s="21"/>
    </row>
    <row r="54" spans="1:8" ht="15.75" x14ac:dyDescent="0.25">
      <c r="A54" s="60"/>
      <c r="B54" s="60"/>
      <c r="C54" s="60"/>
      <c r="D54" s="60"/>
      <c r="E54" s="60"/>
      <c r="F54" s="60"/>
      <c r="G54" s="60"/>
      <c r="H54" s="60"/>
    </row>
    <row r="55" spans="1:8" ht="15.75" x14ac:dyDescent="0.25">
      <c r="A55" s="63"/>
      <c r="B55" s="63"/>
      <c r="C55" s="63"/>
      <c r="D55" s="63"/>
      <c r="E55" s="64"/>
      <c r="F55" s="64"/>
      <c r="G55" s="64"/>
      <c r="H55" s="64"/>
    </row>
    <row r="56" spans="1:8" ht="15.75" x14ac:dyDescent="0.25">
      <c r="A56" s="4"/>
      <c r="B56" s="7"/>
      <c r="C56" s="23"/>
      <c r="D56" s="24"/>
      <c r="E56" s="6"/>
      <c r="F56" s="6"/>
      <c r="G56" s="6"/>
      <c r="H56" s="6"/>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sheetData>
  <mergeCells count="15">
    <mergeCell ref="A55:H55"/>
    <mergeCell ref="A9:H9"/>
    <mergeCell ref="A15:H15"/>
    <mergeCell ref="A19:H19"/>
    <mergeCell ref="A32:H32"/>
    <mergeCell ref="A2:B2"/>
    <mergeCell ref="G2:H2"/>
    <mergeCell ref="A5:H5"/>
    <mergeCell ref="A6:H6"/>
    <mergeCell ref="A54:H54"/>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953"/>
  <sheetViews>
    <sheetView tabSelected="1" view="pageBreakPreview" topLeftCell="A13"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143</v>
      </c>
      <c r="B2" s="56"/>
      <c r="C2" s="14"/>
      <c r="D2" s="14"/>
      <c r="E2" s="15"/>
      <c r="F2" s="15"/>
      <c r="G2" s="57" t="s">
        <v>135</v>
      </c>
      <c r="H2" s="57"/>
    </row>
    <row r="3" spans="1:8" ht="15.75" x14ac:dyDescent="0.25">
      <c r="A3" s="13"/>
      <c r="B3" s="14"/>
      <c r="C3" s="14"/>
      <c r="D3" s="14"/>
      <c r="E3" s="15"/>
      <c r="F3" s="15"/>
      <c r="G3" s="15"/>
      <c r="H3" s="15"/>
    </row>
    <row r="4" spans="1:8" ht="15.75" x14ac:dyDescent="0.25">
      <c r="A4" s="62" t="s">
        <v>187</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75" x14ac:dyDescent="0.25">
      <c r="A7" s="61" t="s">
        <v>3</v>
      </c>
      <c r="B7" s="61" t="s">
        <v>4</v>
      </c>
      <c r="C7" s="61" t="s">
        <v>5</v>
      </c>
      <c r="D7" s="61"/>
      <c r="E7" s="61" t="s">
        <v>129</v>
      </c>
      <c r="F7" s="61"/>
      <c r="G7" s="61"/>
      <c r="H7" s="61"/>
    </row>
    <row r="8" spans="1:8" ht="15.75" x14ac:dyDescent="0.25">
      <c r="A8" s="61"/>
      <c r="B8" s="61"/>
      <c r="C8" s="9" t="s">
        <v>8</v>
      </c>
      <c r="D8" s="9" t="s">
        <v>9</v>
      </c>
      <c r="E8" s="16" t="s">
        <v>6</v>
      </c>
      <c r="F8" s="16" t="s">
        <v>116</v>
      </c>
      <c r="G8" s="16" t="s">
        <v>117</v>
      </c>
      <c r="H8" s="16" t="s">
        <v>118</v>
      </c>
    </row>
    <row r="9" spans="1:8" ht="31.5" x14ac:dyDescent="0.25">
      <c r="A9" s="19">
        <v>1</v>
      </c>
      <c r="B9" s="35" t="s">
        <v>145</v>
      </c>
      <c r="C9" s="36"/>
      <c r="D9" s="36"/>
      <c r="E9" s="37"/>
      <c r="F9" s="37"/>
      <c r="G9" s="37"/>
      <c r="H9" s="37"/>
    </row>
    <row r="10" spans="1:8" ht="47.25" x14ac:dyDescent="0.25">
      <c r="A10" s="4" t="s">
        <v>188</v>
      </c>
      <c r="B10" s="36" t="s">
        <v>146</v>
      </c>
      <c r="C10" s="36" t="s">
        <v>147</v>
      </c>
      <c r="D10" s="36" t="s">
        <v>148</v>
      </c>
      <c r="E10" s="38">
        <v>250000</v>
      </c>
      <c r="F10" s="38">
        <f>E10*0.6</f>
        <v>150000</v>
      </c>
      <c r="G10" s="38">
        <f>E10*0.4</f>
        <v>100000</v>
      </c>
      <c r="H10" s="38">
        <f>E10*0.2</f>
        <v>50000</v>
      </c>
    </row>
    <row r="11" spans="1:8" ht="31.5" x14ac:dyDescent="0.25">
      <c r="A11" s="4" t="s">
        <v>189</v>
      </c>
      <c r="B11" s="36" t="s">
        <v>149</v>
      </c>
      <c r="C11" s="36" t="s">
        <v>148</v>
      </c>
      <c r="D11" s="36" t="s">
        <v>150</v>
      </c>
      <c r="E11" s="38">
        <v>200000</v>
      </c>
      <c r="F11" s="38">
        <f>E11*0.6</f>
        <v>120000</v>
      </c>
      <c r="G11" s="38">
        <f>E11*0.4</f>
        <v>80000</v>
      </c>
      <c r="H11" s="38">
        <f>E11*0.2</f>
        <v>40000</v>
      </c>
    </row>
    <row r="12" spans="1:8" ht="31.5" x14ac:dyDescent="0.25">
      <c r="A12" s="4">
        <v>2</v>
      </c>
      <c r="B12" s="35" t="s">
        <v>151</v>
      </c>
      <c r="C12" s="36"/>
      <c r="D12" s="36"/>
      <c r="E12" s="37"/>
      <c r="F12" s="37"/>
      <c r="G12" s="37"/>
      <c r="H12" s="37"/>
    </row>
    <row r="13" spans="1:8" ht="15.75" x14ac:dyDescent="0.25">
      <c r="A13" s="4" t="s">
        <v>190</v>
      </c>
      <c r="B13" s="36" t="s">
        <v>152</v>
      </c>
      <c r="C13" s="36" t="s">
        <v>153</v>
      </c>
      <c r="D13" s="36" t="s">
        <v>154</v>
      </c>
      <c r="E13" s="38">
        <v>200000</v>
      </c>
      <c r="F13" s="38">
        <f>E13*0.6</f>
        <v>120000</v>
      </c>
      <c r="G13" s="38">
        <f>E13*0.4</f>
        <v>80000</v>
      </c>
      <c r="H13" s="38">
        <f>E13*0.2</f>
        <v>40000</v>
      </c>
    </row>
    <row r="14" spans="1:8" s="53" customFormat="1" ht="15" customHeight="1" x14ac:dyDescent="0.25">
      <c r="A14" s="9">
        <v>3</v>
      </c>
      <c r="B14" s="43" t="s">
        <v>191</v>
      </c>
      <c r="C14" s="43"/>
      <c r="D14" s="43"/>
      <c r="E14" s="51"/>
      <c r="F14" s="52"/>
      <c r="G14" s="52"/>
      <c r="H14" s="52"/>
    </row>
    <row r="15" spans="1:8" ht="31.5" x14ac:dyDescent="0.25">
      <c r="A15" s="4" t="s">
        <v>195</v>
      </c>
      <c r="B15" s="44" t="s">
        <v>178</v>
      </c>
      <c r="C15" s="44" t="s">
        <v>161</v>
      </c>
      <c r="D15" s="44" t="s">
        <v>162</v>
      </c>
      <c r="E15" s="6">
        <v>1200000</v>
      </c>
      <c r="F15" s="21">
        <f t="shared" ref="F15:F24" si="0">E15*0.6</f>
        <v>720000</v>
      </c>
      <c r="G15" s="21">
        <f t="shared" ref="G15:G24" si="1">E15*0.4</f>
        <v>480000</v>
      </c>
      <c r="H15" s="21">
        <f t="shared" ref="H15:H21" si="2">E15*0.2</f>
        <v>240000</v>
      </c>
    </row>
    <row r="16" spans="1:8" ht="31.5" x14ac:dyDescent="0.25">
      <c r="A16" s="4" t="s">
        <v>196</v>
      </c>
      <c r="B16" s="44" t="s">
        <v>193</v>
      </c>
      <c r="C16" s="44" t="s">
        <v>164</v>
      </c>
      <c r="D16" s="44" t="s">
        <v>165</v>
      </c>
      <c r="E16" s="6">
        <v>1050000</v>
      </c>
      <c r="F16" s="21">
        <f t="shared" si="0"/>
        <v>630000</v>
      </c>
      <c r="G16" s="21">
        <f t="shared" si="1"/>
        <v>420000</v>
      </c>
      <c r="H16" s="21">
        <f t="shared" si="2"/>
        <v>210000</v>
      </c>
    </row>
    <row r="17" spans="1:15" ht="31.5" x14ac:dyDescent="0.25">
      <c r="A17" s="4" t="s">
        <v>197</v>
      </c>
      <c r="B17" s="44" t="s">
        <v>166</v>
      </c>
      <c r="C17" s="44" t="s">
        <v>167</v>
      </c>
      <c r="D17" s="45" t="s">
        <v>168</v>
      </c>
      <c r="E17" s="6">
        <v>630000</v>
      </c>
      <c r="F17" s="21">
        <f t="shared" si="0"/>
        <v>378000</v>
      </c>
      <c r="G17" s="21"/>
      <c r="H17" s="21"/>
    </row>
    <row r="18" spans="1:15" ht="31.5" x14ac:dyDescent="0.25">
      <c r="A18" s="4" t="s">
        <v>198</v>
      </c>
      <c r="B18" s="44" t="s">
        <v>192</v>
      </c>
      <c r="C18" s="44" t="s">
        <v>168</v>
      </c>
      <c r="D18" s="44" t="s">
        <v>170</v>
      </c>
      <c r="E18" s="6">
        <v>300000</v>
      </c>
      <c r="F18" s="21"/>
      <c r="G18" s="21"/>
      <c r="H18" s="21"/>
    </row>
    <row r="19" spans="1:15" ht="31.5" x14ac:dyDescent="0.25">
      <c r="A19" s="4" t="s">
        <v>199</v>
      </c>
      <c r="B19" s="44" t="s">
        <v>171</v>
      </c>
      <c r="C19" s="44" t="s">
        <v>172</v>
      </c>
      <c r="D19" s="44" t="s">
        <v>173</v>
      </c>
      <c r="E19" s="6">
        <v>300000</v>
      </c>
      <c r="F19" s="21">
        <f t="shared" si="0"/>
        <v>180000</v>
      </c>
      <c r="G19" s="21"/>
      <c r="H19" s="21"/>
    </row>
    <row r="20" spans="1:15" ht="47.25" x14ac:dyDescent="0.25">
      <c r="A20" s="4" t="s">
        <v>200</v>
      </c>
      <c r="B20" s="44" t="s">
        <v>174</v>
      </c>
      <c r="C20" s="44" t="s">
        <v>175</v>
      </c>
      <c r="D20" s="44" t="s">
        <v>176</v>
      </c>
      <c r="E20" s="6">
        <v>1130000</v>
      </c>
      <c r="F20" s="21">
        <f t="shared" si="0"/>
        <v>678000</v>
      </c>
      <c r="G20" s="21">
        <f t="shared" si="1"/>
        <v>452000</v>
      </c>
      <c r="H20" s="21">
        <f t="shared" si="2"/>
        <v>226000</v>
      </c>
      <c r="I20" s="14"/>
      <c r="J20" s="14"/>
      <c r="K20" s="14"/>
    </row>
    <row r="21" spans="1:15" ht="30.95" customHeight="1" x14ac:dyDescent="0.25">
      <c r="A21" s="4" t="s">
        <v>201</v>
      </c>
      <c r="B21" s="44" t="s">
        <v>171</v>
      </c>
      <c r="C21" s="44" t="s">
        <v>173</v>
      </c>
      <c r="D21" s="44" t="s">
        <v>170</v>
      </c>
      <c r="E21" s="6">
        <v>250000</v>
      </c>
      <c r="F21" s="21">
        <f t="shared" si="0"/>
        <v>150000</v>
      </c>
      <c r="G21" s="21">
        <f t="shared" si="1"/>
        <v>100000</v>
      </c>
      <c r="H21" s="21">
        <f t="shared" si="2"/>
        <v>50000</v>
      </c>
    </row>
    <row r="22" spans="1:15" s="53" customFormat="1" ht="15.75" x14ac:dyDescent="0.25">
      <c r="A22" s="9">
        <v>4</v>
      </c>
      <c r="B22" s="46" t="s">
        <v>194</v>
      </c>
      <c r="C22" s="46"/>
      <c r="D22" s="46"/>
      <c r="E22" s="51"/>
      <c r="F22" s="52"/>
      <c r="G22" s="52"/>
      <c r="H22" s="52"/>
    </row>
    <row r="23" spans="1:15" ht="31.5" x14ac:dyDescent="0.25">
      <c r="A23" s="4" t="s">
        <v>202</v>
      </c>
      <c r="B23" s="44" t="s">
        <v>178</v>
      </c>
      <c r="C23" s="44" t="s">
        <v>179</v>
      </c>
      <c r="D23" s="45" t="s">
        <v>180</v>
      </c>
      <c r="E23" s="6">
        <v>1150000</v>
      </c>
      <c r="F23" s="21">
        <f t="shared" si="0"/>
        <v>690000</v>
      </c>
      <c r="G23" s="21">
        <f t="shared" si="1"/>
        <v>460000</v>
      </c>
      <c r="H23" s="21"/>
    </row>
    <row r="24" spans="1:15" ht="31.5" x14ac:dyDescent="0.25">
      <c r="A24" s="4" t="s">
        <v>203</v>
      </c>
      <c r="B24" s="44" t="s">
        <v>181</v>
      </c>
      <c r="C24" s="44" t="s">
        <v>182</v>
      </c>
      <c r="D24" s="44" t="s">
        <v>183</v>
      </c>
      <c r="E24" s="6">
        <v>680000</v>
      </c>
      <c r="F24" s="21">
        <f t="shared" si="0"/>
        <v>408000</v>
      </c>
      <c r="G24" s="21">
        <f t="shared" si="1"/>
        <v>272000</v>
      </c>
      <c r="H24" s="21"/>
    </row>
    <row r="25" spans="1:15" ht="18.95" customHeight="1" x14ac:dyDescent="0.25">
      <c r="A25" s="4" t="s">
        <v>204</v>
      </c>
      <c r="B25" s="44" t="s">
        <v>184</v>
      </c>
      <c r="C25" s="44" t="s">
        <v>185</v>
      </c>
      <c r="D25" s="44" t="s">
        <v>186</v>
      </c>
      <c r="E25" s="6">
        <v>430000</v>
      </c>
      <c r="F25" s="21"/>
      <c r="G25" s="21"/>
      <c r="H25" s="21"/>
    </row>
    <row r="26" spans="1:15" ht="15.75" x14ac:dyDescent="0.25">
      <c r="A26" s="60" t="s">
        <v>205</v>
      </c>
      <c r="B26" s="60"/>
      <c r="C26" s="60"/>
      <c r="D26" s="60"/>
      <c r="E26" s="60"/>
      <c r="F26" s="60"/>
      <c r="G26" s="60"/>
      <c r="H26" s="60"/>
    </row>
    <row r="27" spans="1:15" ht="15.75" customHeight="1" x14ac:dyDescent="0.25">
      <c r="A27" s="74" t="s">
        <v>11</v>
      </c>
      <c r="B27" s="74"/>
      <c r="C27" s="74"/>
      <c r="D27" s="74"/>
      <c r="E27" s="74"/>
      <c r="F27" s="74"/>
      <c r="G27" s="74"/>
      <c r="H27" s="74"/>
      <c r="I27" s="54"/>
      <c r="J27" s="54"/>
      <c r="K27" s="54"/>
      <c r="L27" s="54"/>
      <c r="M27" s="54"/>
      <c r="N27" s="54"/>
      <c r="O27" s="54"/>
    </row>
    <row r="28" spans="1:15" ht="15.75" x14ac:dyDescent="0.25">
      <c r="A28" s="4">
        <v>1</v>
      </c>
      <c r="B28" s="47" t="s">
        <v>206</v>
      </c>
      <c r="C28" s="48"/>
      <c r="D28" s="49"/>
      <c r="E28" s="50">
        <v>220000</v>
      </c>
      <c r="F28" s="38"/>
      <c r="G28" s="38"/>
      <c r="H28" s="38"/>
    </row>
    <row r="29" spans="1:15" ht="31.5" x14ac:dyDescent="0.25">
      <c r="A29" s="4">
        <v>2</v>
      </c>
      <c r="B29" s="47" t="s">
        <v>207</v>
      </c>
      <c r="C29" s="48"/>
      <c r="D29" s="49"/>
      <c r="E29" s="50">
        <v>170000</v>
      </c>
      <c r="F29" s="38"/>
      <c r="G29" s="38"/>
      <c r="H29" s="38"/>
    </row>
    <row r="30" spans="1:15" ht="62.25" customHeight="1" x14ac:dyDescent="0.25">
      <c r="A30" s="14"/>
      <c r="B30" s="14"/>
      <c r="C30" s="14"/>
      <c r="D30" s="14"/>
      <c r="E30" s="15"/>
      <c r="F30" s="15"/>
      <c r="G30" s="15"/>
      <c r="H30" s="15"/>
    </row>
    <row r="31" spans="1:15" ht="62.25" customHeight="1" x14ac:dyDescent="0.25">
      <c r="A31" s="14"/>
      <c r="B31" s="14"/>
      <c r="C31" s="14"/>
      <c r="D31" s="14"/>
      <c r="E31" s="15"/>
      <c r="F31" s="15"/>
      <c r="G31" s="15"/>
      <c r="H31" s="15"/>
    </row>
    <row r="32" spans="1:15"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1">
    <mergeCell ref="A27:H27"/>
    <mergeCell ref="A2:B2"/>
    <mergeCell ref="G2:H2"/>
    <mergeCell ref="A4:H4"/>
    <mergeCell ref="A5:H5"/>
    <mergeCell ref="A6:H6"/>
    <mergeCell ref="A7:A8"/>
    <mergeCell ref="B7:B8"/>
    <mergeCell ref="C7:D7"/>
    <mergeCell ref="E7:H7"/>
    <mergeCell ref="A26:H2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10"/>
  <sheetViews>
    <sheetView view="pageBreakPreview" zoomScale="55" zoomScaleNormal="100" zoomScaleSheetLayoutView="55" workbookViewId="0">
      <selection activeCell="N49" sqref="N49"/>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126</v>
      </c>
      <c r="B2" s="56"/>
      <c r="C2" s="14"/>
      <c r="D2" s="14"/>
      <c r="E2" s="15"/>
      <c r="F2" s="15"/>
      <c r="G2" s="57" t="s">
        <v>127</v>
      </c>
      <c r="H2" s="57"/>
    </row>
    <row r="3" spans="1:8" ht="15.75" x14ac:dyDescent="0.25">
      <c r="A3" s="13"/>
      <c r="B3" s="14"/>
      <c r="C3" s="14"/>
      <c r="D3" s="14"/>
      <c r="E3" s="15"/>
      <c r="F3" s="15"/>
      <c r="G3" s="15"/>
      <c r="H3" s="15"/>
    </row>
    <row r="4" spans="1:8" ht="15.75" x14ac:dyDescent="0.25">
      <c r="A4" s="62" t="s">
        <v>136</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75" x14ac:dyDescent="0.25">
      <c r="A7" s="61" t="s">
        <v>3</v>
      </c>
      <c r="B7" s="61" t="s">
        <v>4</v>
      </c>
      <c r="C7" s="61" t="s">
        <v>5</v>
      </c>
      <c r="D7" s="61"/>
      <c r="E7" s="61" t="s">
        <v>129</v>
      </c>
      <c r="F7" s="61"/>
      <c r="G7" s="61"/>
      <c r="H7" s="61"/>
    </row>
    <row r="8" spans="1:8" ht="15.75" x14ac:dyDescent="0.25">
      <c r="A8" s="61"/>
      <c r="B8" s="61"/>
      <c r="C8" s="9" t="s">
        <v>8</v>
      </c>
      <c r="D8" s="9" t="s">
        <v>9</v>
      </c>
      <c r="E8" s="16" t="s">
        <v>6</v>
      </c>
      <c r="F8" s="16" t="s">
        <v>116</v>
      </c>
      <c r="G8" s="16" t="s">
        <v>117</v>
      </c>
      <c r="H8" s="16"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f>'[1]BG-ODT-1'!$D$91</f>
        <v>5200000</v>
      </c>
      <c r="F10" s="21">
        <f>E10*0.6</f>
        <v>3120000</v>
      </c>
      <c r="G10" s="21">
        <f>E10*0.4</f>
        <v>2080000</v>
      </c>
      <c r="H10" s="21">
        <f>E10*0.2</f>
        <v>1040000</v>
      </c>
    </row>
    <row r="11" spans="1:8" ht="47.25" x14ac:dyDescent="0.25">
      <c r="A11" s="4">
        <v>2</v>
      </c>
      <c r="B11" s="7" t="s">
        <v>17</v>
      </c>
      <c r="C11" s="7" t="s">
        <v>18</v>
      </c>
      <c r="D11" s="7" t="s">
        <v>19</v>
      </c>
      <c r="E11" s="6">
        <f>'[1]BG-ODT-2'!$D$91</f>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f>'[1]BG-ODT-3'!$D$91</f>
        <v>4300000</v>
      </c>
      <c r="F12" s="21">
        <f t="shared" si="0"/>
        <v>2580000</v>
      </c>
      <c r="G12" s="21">
        <f t="shared" si="1"/>
        <v>1720000</v>
      </c>
      <c r="H12" s="21">
        <f t="shared" si="2"/>
        <v>860000</v>
      </c>
    </row>
    <row r="13" spans="1:8" ht="47.25" x14ac:dyDescent="0.25">
      <c r="A13" s="4">
        <v>4</v>
      </c>
      <c r="B13" s="7" t="s">
        <v>23</v>
      </c>
      <c r="C13" s="7" t="s">
        <v>24</v>
      </c>
      <c r="D13" s="7" t="s">
        <v>25</v>
      </c>
      <c r="E13" s="6">
        <f>'[1]BG-ODT-4'!$D$91</f>
        <v>4300000</v>
      </c>
      <c r="F13" s="21">
        <f t="shared" si="0"/>
        <v>2580000</v>
      </c>
      <c r="G13" s="21">
        <f t="shared" si="1"/>
        <v>1720000</v>
      </c>
      <c r="H13" s="21">
        <f t="shared" si="2"/>
        <v>860000</v>
      </c>
    </row>
    <row r="14" spans="1:8" ht="47.25" x14ac:dyDescent="0.25">
      <c r="A14" s="4">
        <v>5</v>
      </c>
      <c r="B14" s="7" t="s">
        <v>26</v>
      </c>
      <c r="C14" s="7" t="s">
        <v>22</v>
      </c>
      <c r="D14" s="7" t="s">
        <v>27</v>
      </c>
      <c r="E14" s="6">
        <f>'[1]BG-ODT-5'!$D$91</f>
        <v>2700000</v>
      </c>
      <c r="F14" s="21">
        <f t="shared" si="0"/>
        <v>1620000</v>
      </c>
      <c r="G14" s="21">
        <f t="shared" si="1"/>
        <v>1080000</v>
      </c>
      <c r="H14" s="21">
        <f t="shared" si="2"/>
        <v>540000</v>
      </c>
    </row>
    <row r="15" spans="1:8" ht="47.25" x14ac:dyDescent="0.25">
      <c r="A15" s="4">
        <v>6</v>
      </c>
      <c r="B15" s="7" t="s">
        <v>28</v>
      </c>
      <c r="C15" s="7" t="s">
        <v>29</v>
      </c>
      <c r="D15" s="7" t="s">
        <v>30</v>
      </c>
      <c r="E15" s="6">
        <f>'[1]BG-ODT-6'!$D$91</f>
        <v>2600000</v>
      </c>
      <c r="F15" s="21">
        <f t="shared" si="0"/>
        <v>1560000</v>
      </c>
      <c r="G15" s="21">
        <f t="shared" si="1"/>
        <v>1040000</v>
      </c>
      <c r="H15" s="21">
        <f t="shared" si="2"/>
        <v>520000</v>
      </c>
    </row>
    <row r="16" spans="1:8" ht="47.25" x14ac:dyDescent="0.25">
      <c r="A16" s="4">
        <v>7</v>
      </c>
      <c r="B16" s="7" t="s">
        <v>31</v>
      </c>
      <c r="C16" s="7" t="s">
        <v>32</v>
      </c>
      <c r="D16" s="7" t="s">
        <v>33</v>
      </c>
      <c r="E16" s="6">
        <f>'[1]BG-ODT-7'!$D$91</f>
        <v>2500000</v>
      </c>
      <c r="F16" s="21">
        <f t="shared" si="0"/>
        <v>1500000</v>
      </c>
      <c r="G16" s="21">
        <f t="shared" si="1"/>
        <v>1000000</v>
      </c>
      <c r="H16" s="21">
        <f t="shared" si="2"/>
        <v>500000</v>
      </c>
    </row>
    <row r="17" spans="1:8" ht="47.25" x14ac:dyDescent="0.25">
      <c r="A17" s="4">
        <v>8</v>
      </c>
      <c r="B17" s="7" t="s">
        <v>1</v>
      </c>
      <c r="C17" s="7" t="s">
        <v>34</v>
      </c>
      <c r="D17" s="7" t="s">
        <v>35</v>
      </c>
      <c r="E17" s="6">
        <f>'[1]BG-ODT-8'!$D$91</f>
        <v>2400000</v>
      </c>
      <c r="F17" s="21">
        <f t="shared" si="0"/>
        <v>1440000</v>
      </c>
      <c r="G17" s="21">
        <f t="shared" si="1"/>
        <v>960000</v>
      </c>
      <c r="H17" s="21">
        <f t="shared" si="2"/>
        <v>480000</v>
      </c>
    </row>
    <row r="18" spans="1:8" ht="47.25" x14ac:dyDescent="0.25">
      <c r="A18" s="4">
        <v>9</v>
      </c>
      <c r="B18" s="7" t="s">
        <v>36</v>
      </c>
      <c r="C18" s="7" t="s">
        <v>37</v>
      </c>
      <c r="D18" s="7" t="s">
        <v>38</v>
      </c>
      <c r="E18" s="6">
        <f>'[1]BG-ODT-9'!$D$91</f>
        <v>2400000</v>
      </c>
      <c r="F18" s="21">
        <f t="shared" si="0"/>
        <v>1440000</v>
      </c>
      <c r="G18" s="21">
        <f t="shared" si="1"/>
        <v>960000</v>
      </c>
      <c r="H18" s="21">
        <f t="shared" si="2"/>
        <v>480000</v>
      </c>
    </row>
    <row r="19" spans="1:8" ht="15.75" x14ac:dyDescent="0.25">
      <c r="A19" s="4">
        <v>10</v>
      </c>
      <c r="B19" s="7" t="s">
        <v>39</v>
      </c>
      <c r="C19" s="7" t="s">
        <v>0</v>
      </c>
      <c r="D19" s="7" t="s">
        <v>40</v>
      </c>
      <c r="E19" s="6">
        <f>'[1]BG-ODT-10'!$D$91</f>
        <v>2000000</v>
      </c>
      <c r="F19" s="21">
        <f t="shared" si="0"/>
        <v>1200000</v>
      </c>
      <c r="G19" s="21">
        <f t="shared" si="1"/>
        <v>800000</v>
      </c>
      <c r="H19" s="21">
        <f t="shared" si="2"/>
        <v>400000</v>
      </c>
    </row>
    <row r="20" spans="1:8" ht="63" x14ac:dyDescent="0.25">
      <c r="A20" s="4">
        <v>11</v>
      </c>
      <c r="B20" s="7" t="s">
        <v>41</v>
      </c>
      <c r="C20" s="7" t="s">
        <v>42</v>
      </c>
      <c r="D20" s="7" t="s">
        <v>43</v>
      </c>
      <c r="E20" s="6">
        <f>'[1]BG-ODT-11'!$D$91</f>
        <v>1700000</v>
      </c>
      <c r="F20" s="21">
        <f t="shared" si="0"/>
        <v>1020000</v>
      </c>
      <c r="G20" s="21">
        <f t="shared" si="1"/>
        <v>680000</v>
      </c>
      <c r="H20" s="21">
        <f t="shared" si="2"/>
        <v>340000</v>
      </c>
    </row>
    <row r="21" spans="1:8" ht="31.5" x14ac:dyDescent="0.25">
      <c r="A21" s="4">
        <v>12</v>
      </c>
      <c r="B21" s="7" t="s">
        <v>12</v>
      </c>
      <c r="C21" s="7" t="s">
        <v>44</v>
      </c>
      <c r="D21" s="7" t="s">
        <v>45</v>
      </c>
      <c r="E21" s="6">
        <f>'[1]BG-ODT-12'!$D$91</f>
        <v>7000000</v>
      </c>
      <c r="F21" s="21">
        <f t="shared" si="0"/>
        <v>4200000</v>
      </c>
      <c r="G21" s="21">
        <f t="shared" si="1"/>
        <v>2800000</v>
      </c>
      <c r="H21" s="21">
        <f t="shared" si="2"/>
        <v>1400000</v>
      </c>
    </row>
    <row r="22" spans="1:8" ht="31.5" x14ac:dyDescent="0.25">
      <c r="A22" s="4">
        <v>13</v>
      </c>
      <c r="B22" s="7" t="s">
        <v>13</v>
      </c>
      <c r="C22" s="7" t="s">
        <v>45</v>
      </c>
      <c r="D22" s="7" t="s">
        <v>46</v>
      </c>
      <c r="E22" s="6">
        <f>'[1]BG-ODT-13'!$D$91</f>
        <v>5200000</v>
      </c>
      <c r="F22" s="21">
        <f t="shared" si="0"/>
        <v>3120000</v>
      </c>
      <c r="G22" s="21">
        <f t="shared" si="1"/>
        <v>2080000</v>
      </c>
      <c r="H22" s="21">
        <f t="shared" si="2"/>
        <v>1040000</v>
      </c>
    </row>
    <row r="23" spans="1:8" ht="31.5" x14ac:dyDescent="0.25">
      <c r="A23" s="4">
        <v>14</v>
      </c>
      <c r="B23" s="7" t="s">
        <v>47</v>
      </c>
      <c r="C23" s="7" t="s">
        <v>46</v>
      </c>
      <c r="D23" s="7" t="s">
        <v>48</v>
      </c>
      <c r="E23" s="6">
        <f>'[1]BG-ODT-14'!$D$91</f>
        <v>3100000</v>
      </c>
      <c r="F23" s="21">
        <f t="shared" si="0"/>
        <v>1860000</v>
      </c>
      <c r="G23" s="21">
        <f t="shared" si="1"/>
        <v>1240000</v>
      </c>
      <c r="H23" s="21">
        <f t="shared" si="2"/>
        <v>620000</v>
      </c>
    </row>
    <row r="24" spans="1:8" ht="15.75" x14ac:dyDescent="0.25">
      <c r="A24" s="4">
        <v>15</v>
      </c>
      <c r="B24" s="7" t="s">
        <v>49</v>
      </c>
      <c r="C24" s="7" t="s">
        <v>48</v>
      </c>
      <c r="D24" s="7" t="s">
        <v>50</v>
      </c>
      <c r="E24" s="6">
        <f>'[1]BG-ODT-15'!$D$91</f>
        <v>2000000</v>
      </c>
      <c r="F24" s="21">
        <f t="shared" si="0"/>
        <v>1200000</v>
      </c>
      <c r="G24" s="21">
        <f t="shared" si="1"/>
        <v>800000</v>
      </c>
      <c r="H24" s="21">
        <f t="shared" si="2"/>
        <v>400000</v>
      </c>
    </row>
    <row r="25" spans="1:8" ht="15.75" x14ac:dyDescent="0.25">
      <c r="A25" s="4">
        <v>16</v>
      </c>
      <c r="B25" s="7" t="s">
        <v>51</v>
      </c>
      <c r="C25" s="7" t="s">
        <v>50</v>
      </c>
      <c r="D25" s="7" t="s">
        <v>52</v>
      </c>
      <c r="E25" s="6">
        <f>'[1]BG-ODT-16'!$D$91</f>
        <v>1400000</v>
      </c>
      <c r="F25" s="21">
        <f t="shared" si="0"/>
        <v>840000</v>
      </c>
      <c r="G25" s="21">
        <f t="shared" si="1"/>
        <v>560000</v>
      </c>
      <c r="H25" s="21">
        <f t="shared" si="2"/>
        <v>280000</v>
      </c>
    </row>
    <row r="26" spans="1:8" ht="15.75" x14ac:dyDescent="0.25">
      <c r="A26" s="4">
        <v>17</v>
      </c>
      <c r="B26" s="7" t="s">
        <v>53</v>
      </c>
      <c r="C26" s="7" t="s">
        <v>44</v>
      </c>
      <c r="D26" s="7" t="s">
        <v>15</v>
      </c>
      <c r="E26" s="6">
        <f>'[1]BG-ODT-17'!$D$91</f>
        <v>7000000</v>
      </c>
      <c r="F26" s="21">
        <f t="shared" si="0"/>
        <v>4200000</v>
      </c>
      <c r="G26" s="21">
        <f t="shared" si="1"/>
        <v>2800000</v>
      </c>
      <c r="H26" s="21">
        <f t="shared" si="2"/>
        <v>1400000</v>
      </c>
    </row>
    <row r="27" spans="1:8" ht="31.5" x14ac:dyDescent="0.25">
      <c r="A27" s="4">
        <v>18</v>
      </c>
      <c r="B27" s="7" t="s">
        <v>54</v>
      </c>
      <c r="C27" s="7" t="s">
        <v>55</v>
      </c>
      <c r="D27" s="7" t="s">
        <v>56</v>
      </c>
      <c r="E27" s="6">
        <f>'[1]BG-ODT-18'!$D$91</f>
        <v>5100000</v>
      </c>
      <c r="F27" s="21">
        <f t="shared" si="0"/>
        <v>3060000</v>
      </c>
      <c r="G27" s="21">
        <f t="shared" si="1"/>
        <v>2040000</v>
      </c>
      <c r="H27" s="21">
        <f t="shared" si="2"/>
        <v>1020000</v>
      </c>
    </row>
    <row r="28" spans="1:8" ht="31.5" x14ac:dyDescent="0.25">
      <c r="A28" s="4">
        <v>19</v>
      </c>
      <c r="B28" s="7" t="s">
        <v>57</v>
      </c>
      <c r="C28" s="7" t="s">
        <v>58</v>
      </c>
      <c r="D28" s="7" t="s">
        <v>59</v>
      </c>
      <c r="E28" s="6">
        <f>'[1]BG-ODT-19'!$D$91</f>
        <v>5100000</v>
      </c>
      <c r="F28" s="21">
        <f t="shared" si="0"/>
        <v>3060000</v>
      </c>
      <c r="G28" s="21">
        <f t="shared" si="1"/>
        <v>2040000</v>
      </c>
      <c r="H28" s="21">
        <f t="shared" si="2"/>
        <v>1020000</v>
      </c>
    </row>
    <row r="29" spans="1:8" ht="31.5" x14ac:dyDescent="0.25">
      <c r="A29" s="4">
        <v>20</v>
      </c>
      <c r="B29" s="7" t="s">
        <v>60</v>
      </c>
      <c r="C29" s="7" t="s">
        <v>59</v>
      </c>
      <c r="D29" s="7" t="s">
        <v>61</v>
      </c>
      <c r="E29" s="6">
        <f>'[1]BG-ODT-20'!$D$91</f>
        <v>2100000</v>
      </c>
      <c r="F29" s="21">
        <f t="shared" si="0"/>
        <v>1260000</v>
      </c>
      <c r="G29" s="21">
        <f t="shared" si="1"/>
        <v>840000</v>
      </c>
      <c r="H29" s="21">
        <f t="shared" si="2"/>
        <v>420000</v>
      </c>
    </row>
    <row r="30" spans="1:8" ht="31.5" x14ac:dyDescent="0.25">
      <c r="A30" s="4">
        <v>21</v>
      </c>
      <c r="B30" s="7" t="s">
        <v>62</v>
      </c>
      <c r="C30" s="7" t="s">
        <v>61</v>
      </c>
      <c r="D30" s="7" t="s">
        <v>63</v>
      </c>
      <c r="E30" s="6">
        <f>'[1]BG-ODT-21'!$D$91</f>
        <v>1600000</v>
      </c>
      <c r="F30" s="21">
        <f t="shared" si="0"/>
        <v>960000</v>
      </c>
      <c r="G30" s="21">
        <f t="shared" si="1"/>
        <v>640000</v>
      </c>
      <c r="H30" s="21">
        <f t="shared" si="2"/>
        <v>320000</v>
      </c>
    </row>
    <row r="31" spans="1:8" ht="31.5" x14ac:dyDescent="0.25">
      <c r="A31" s="4">
        <v>22</v>
      </c>
      <c r="B31" s="7" t="s">
        <v>64</v>
      </c>
      <c r="C31" s="7" t="s">
        <v>63</v>
      </c>
      <c r="D31" s="7" t="s">
        <v>65</v>
      </c>
      <c r="E31" s="6">
        <f>'[1]BG-ODT-22'!$D$91</f>
        <v>1000000</v>
      </c>
      <c r="F31" s="21">
        <f>E31*0.6</f>
        <v>600000</v>
      </c>
      <c r="G31" s="21">
        <f t="shared" si="1"/>
        <v>400000</v>
      </c>
      <c r="H31" s="21">
        <f t="shared" si="2"/>
        <v>200000</v>
      </c>
    </row>
    <row r="32" spans="1:8" ht="31.5" x14ac:dyDescent="0.25">
      <c r="A32" s="4">
        <v>23</v>
      </c>
      <c r="B32" s="7" t="s">
        <v>66</v>
      </c>
      <c r="C32" s="7" t="s">
        <v>67</v>
      </c>
      <c r="D32" s="7" t="s">
        <v>68</v>
      </c>
      <c r="E32" s="6">
        <f>'[1]BG-ODT-23'!$D$91</f>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f>'[1]BG-ODT-25'!$D$91</f>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f>'[1]BG-ODT-26'!$D$91</f>
        <v>2000000</v>
      </c>
      <c r="F35" s="21">
        <f t="shared" si="0"/>
        <v>1200000</v>
      </c>
      <c r="G35" s="21">
        <f t="shared" si="3"/>
        <v>800000</v>
      </c>
      <c r="H35" s="21">
        <f t="shared" si="4"/>
        <v>400000</v>
      </c>
    </row>
    <row r="36" spans="1:8" s="20" customFormat="1" ht="31.5" x14ac:dyDescent="0.25">
      <c r="A36" s="26">
        <v>27</v>
      </c>
      <c r="B36" s="28" t="s">
        <v>125</v>
      </c>
      <c r="C36" s="28" t="s">
        <v>74</v>
      </c>
      <c r="D36" s="28" t="s">
        <v>115</v>
      </c>
      <c r="E36" s="21">
        <f>'[1]BG-ODT-27'!$D$91</f>
        <v>3600000</v>
      </c>
      <c r="F36" s="21">
        <f t="shared" si="0"/>
        <v>2160000</v>
      </c>
      <c r="G36" s="21">
        <f t="shared" si="3"/>
        <v>1440000</v>
      </c>
      <c r="H36" s="21">
        <f t="shared" si="4"/>
        <v>720000</v>
      </c>
    </row>
    <row r="37" spans="1:8" ht="47.25" x14ac:dyDescent="0.25">
      <c r="A37" s="4">
        <v>28</v>
      </c>
      <c r="B37" s="7" t="s">
        <v>17</v>
      </c>
      <c r="C37" s="7" t="s">
        <v>75</v>
      </c>
      <c r="D37" s="7" t="s">
        <v>76</v>
      </c>
      <c r="E37" s="6">
        <f>'[1]BG-ODT-28'!$D$91</f>
        <v>5200000</v>
      </c>
      <c r="F37" s="21">
        <f t="shared" si="0"/>
        <v>3120000</v>
      </c>
      <c r="G37" s="21">
        <f t="shared" si="3"/>
        <v>2080000</v>
      </c>
      <c r="H37" s="21">
        <f t="shared" si="4"/>
        <v>1040000</v>
      </c>
    </row>
    <row r="38" spans="1:8" ht="47.25" x14ac:dyDescent="0.25">
      <c r="A38" s="4">
        <v>29</v>
      </c>
      <c r="B38" s="7" t="s">
        <v>77</v>
      </c>
      <c r="C38" s="7" t="s">
        <v>78</v>
      </c>
      <c r="D38" s="7" t="s">
        <v>79</v>
      </c>
      <c r="E38" s="6">
        <f>'[1]BG-ODT-29'!$D$91</f>
        <v>1500000</v>
      </c>
      <c r="F38" s="21">
        <f t="shared" si="0"/>
        <v>900000</v>
      </c>
      <c r="G38" s="21">
        <f t="shared" si="3"/>
        <v>600000</v>
      </c>
      <c r="H38" s="21">
        <f t="shared" si="4"/>
        <v>300000</v>
      </c>
    </row>
    <row r="39" spans="1:8" ht="47.25" x14ac:dyDescent="0.25">
      <c r="A39" s="4">
        <v>30</v>
      </c>
      <c r="B39" s="7" t="s">
        <v>80</v>
      </c>
      <c r="C39" s="7" t="s">
        <v>81</v>
      </c>
      <c r="D39" s="7" t="s">
        <v>82</v>
      </c>
      <c r="E39" s="6">
        <f>'[1]BG-ODT-30'!$D$91</f>
        <v>1600000</v>
      </c>
      <c r="F39" s="21">
        <f t="shared" si="0"/>
        <v>960000</v>
      </c>
      <c r="G39" s="21">
        <f t="shared" si="3"/>
        <v>640000</v>
      </c>
      <c r="H39" s="21">
        <f t="shared" si="4"/>
        <v>320000</v>
      </c>
    </row>
    <row r="40" spans="1:8" ht="31.5" x14ac:dyDescent="0.25">
      <c r="A40" s="4">
        <v>31</v>
      </c>
      <c r="B40" s="7" t="s">
        <v>83</v>
      </c>
      <c r="C40" s="7" t="s">
        <v>82</v>
      </c>
      <c r="D40" s="7" t="s">
        <v>84</v>
      </c>
      <c r="E40" s="6">
        <f>'[1]BG-ODT-31'!$D$91</f>
        <v>1300000</v>
      </c>
      <c r="F40" s="21">
        <f t="shared" si="0"/>
        <v>780000</v>
      </c>
      <c r="G40" s="21">
        <f t="shared" si="3"/>
        <v>520000</v>
      </c>
      <c r="H40" s="21">
        <f t="shared" si="4"/>
        <v>260000</v>
      </c>
    </row>
    <row r="41" spans="1:8" ht="31.5" x14ac:dyDescent="0.25">
      <c r="A41" s="4">
        <v>32</v>
      </c>
      <c r="B41" s="7" t="s">
        <v>85</v>
      </c>
      <c r="C41" s="7" t="s">
        <v>86</v>
      </c>
      <c r="D41" s="7" t="s">
        <v>87</v>
      </c>
      <c r="E41" s="6">
        <f>'[1]BG-ODT-32'!$D$91</f>
        <v>1100000</v>
      </c>
      <c r="F41" s="21">
        <f t="shared" si="0"/>
        <v>660000</v>
      </c>
      <c r="G41" s="21">
        <f t="shared" si="3"/>
        <v>440000</v>
      </c>
      <c r="H41" s="21">
        <f t="shared" si="4"/>
        <v>220000</v>
      </c>
    </row>
    <row r="42" spans="1:8" ht="47.25" x14ac:dyDescent="0.25">
      <c r="A42" s="4">
        <v>33</v>
      </c>
      <c r="B42" s="7" t="s">
        <v>88</v>
      </c>
      <c r="C42" s="7" t="s">
        <v>89</v>
      </c>
      <c r="D42" s="7" t="s">
        <v>90</v>
      </c>
      <c r="E42" s="6">
        <f>'[1]BG-ODT-33'!$D$91</f>
        <v>1600000</v>
      </c>
      <c r="F42" s="21">
        <f t="shared" si="0"/>
        <v>960000</v>
      </c>
      <c r="G42" s="21">
        <f t="shared" si="3"/>
        <v>640000</v>
      </c>
      <c r="H42" s="21">
        <f t="shared" si="4"/>
        <v>320000</v>
      </c>
    </row>
    <row r="43" spans="1:8" ht="47.25" x14ac:dyDescent="0.25">
      <c r="A43" s="4">
        <v>34</v>
      </c>
      <c r="B43" s="7" t="s">
        <v>91</v>
      </c>
      <c r="C43" s="7" t="s">
        <v>92</v>
      </c>
      <c r="D43" s="7" t="s">
        <v>93</v>
      </c>
      <c r="E43" s="6">
        <f>'[1]BG-ODT-34'!$D$91</f>
        <v>1600000</v>
      </c>
      <c r="F43" s="21">
        <f t="shared" si="0"/>
        <v>960000</v>
      </c>
      <c r="G43" s="21">
        <f t="shared" si="3"/>
        <v>640000</v>
      </c>
      <c r="H43" s="21">
        <f t="shared" si="4"/>
        <v>320000</v>
      </c>
    </row>
    <row r="44" spans="1:8" ht="63" x14ac:dyDescent="0.25">
      <c r="A44" s="4">
        <v>35</v>
      </c>
      <c r="B44" s="7" t="s">
        <v>94</v>
      </c>
      <c r="C44" s="7" t="s">
        <v>95</v>
      </c>
      <c r="D44" s="7" t="s">
        <v>96</v>
      </c>
      <c r="E44" s="6">
        <f>'[1]BG-ODT-35'!$D$91</f>
        <v>1500000</v>
      </c>
      <c r="F44" s="21">
        <f t="shared" si="0"/>
        <v>900000</v>
      </c>
      <c r="G44" s="21">
        <f t="shared" si="3"/>
        <v>600000</v>
      </c>
      <c r="H44" s="21">
        <f t="shared" si="4"/>
        <v>300000</v>
      </c>
    </row>
    <row r="45" spans="1:8" ht="47.25" x14ac:dyDescent="0.25">
      <c r="A45" s="4">
        <v>36</v>
      </c>
      <c r="B45" s="7" t="s">
        <v>97</v>
      </c>
      <c r="C45" s="7" t="s">
        <v>98</v>
      </c>
      <c r="D45" s="7" t="s">
        <v>99</v>
      </c>
      <c r="E45" s="6">
        <f>'[1]BG-ODT-36'!$D$91</f>
        <v>1500000</v>
      </c>
      <c r="F45" s="21">
        <f t="shared" si="0"/>
        <v>900000</v>
      </c>
      <c r="G45" s="21">
        <f t="shared" si="3"/>
        <v>600000</v>
      </c>
      <c r="H45" s="21">
        <f t="shared" si="4"/>
        <v>300000</v>
      </c>
    </row>
    <row r="46" spans="1:8" ht="78.75" x14ac:dyDescent="0.25">
      <c r="A46" s="4">
        <v>37</v>
      </c>
      <c r="B46" s="7" t="s">
        <v>100</v>
      </c>
      <c r="C46" s="7" t="s">
        <v>101</v>
      </c>
      <c r="D46" s="7" t="s">
        <v>102</v>
      </c>
      <c r="E46" s="6">
        <f>'[1]BG-ODT-37'!$D$91</f>
        <v>1500000</v>
      </c>
      <c r="F46" s="21">
        <f t="shared" si="0"/>
        <v>900000</v>
      </c>
      <c r="G46" s="21">
        <f t="shared" si="3"/>
        <v>600000</v>
      </c>
      <c r="H46" s="21">
        <f t="shared" si="4"/>
        <v>300000</v>
      </c>
    </row>
    <row r="47" spans="1:8" ht="31.5" x14ac:dyDescent="0.25">
      <c r="A47" s="4">
        <v>38</v>
      </c>
      <c r="B47" s="7" t="s">
        <v>103</v>
      </c>
      <c r="C47" s="7" t="s">
        <v>104</v>
      </c>
      <c r="D47" s="7" t="s">
        <v>105</v>
      </c>
      <c r="E47" s="6">
        <f>'[1]BG-ODT-38'!$D$91</f>
        <v>1100000</v>
      </c>
      <c r="F47" s="21">
        <f t="shared" si="0"/>
        <v>660000</v>
      </c>
      <c r="G47" s="21">
        <f t="shared" si="3"/>
        <v>440000</v>
      </c>
      <c r="H47" s="21">
        <f t="shared" si="4"/>
        <v>220000</v>
      </c>
    </row>
    <row r="48" spans="1:8" ht="31.5" x14ac:dyDescent="0.25">
      <c r="A48" s="4">
        <v>39</v>
      </c>
      <c r="B48" s="7" t="s">
        <v>106</v>
      </c>
      <c r="C48" s="7" t="s">
        <v>107</v>
      </c>
      <c r="D48" s="7" t="s">
        <v>108</v>
      </c>
      <c r="E48" s="6">
        <f>'[1]BG-ODT-39'!$D$91</f>
        <v>1200000</v>
      </c>
      <c r="F48" s="21">
        <f t="shared" si="0"/>
        <v>720000</v>
      </c>
      <c r="G48" s="21">
        <f t="shared" si="3"/>
        <v>480000</v>
      </c>
      <c r="H48" s="21">
        <f t="shared" si="4"/>
        <v>240000</v>
      </c>
    </row>
    <row r="49" spans="1:8" ht="31.5" x14ac:dyDescent="0.25">
      <c r="A49" s="4">
        <v>40</v>
      </c>
      <c r="B49" s="7" t="s">
        <v>109</v>
      </c>
      <c r="C49" s="7" t="s">
        <v>110</v>
      </c>
      <c r="D49" s="7" t="s">
        <v>111</v>
      </c>
      <c r="E49" s="6">
        <f>'[1]BG-ODT-40'!$D$91</f>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t="s">
        <v>132</v>
      </c>
      <c r="B51" s="7" t="s">
        <v>113</v>
      </c>
      <c r="C51" s="7"/>
      <c r="D51" s="7"/>
      <c r="E51" s="6">
        <f>'[1]BG-ODT-41'!$D$91</f>
        <v>4400000</v>
      </c>
      <c r="F51" s="21">
        <f t="shared" si="0"/>
        <v>2640000</v>
      </c>
      <c r="G51" s="21">
        <f t="shared" ref="G51:G52" si="5">E51*0.4</f>
        <v>1760000</v>
      </c>
      <c r="H51" s="21">
        <f t="shared" ref="H51:H52" si="6">E51*0.2</f>
        <v>880000</v>
      </c>
    </row>
    <row r="52" spans="1:8" ht="47.25" x14ac:dyDescent="0.25">
      <c r="A52" s="4" t="s">
        <v>133</v>
      </c>
      <c r="B52" s="7" t="s">
        <v>114</v>
      </c>
      <c r="C52" s="7"/>
      <c r="D52" s="7"/>
      <c r="E52" s="6">
        <f>'[1]BG-ODT-42'!$D$91</f>
        <v>2100000</v>
      </c>
      <c r="F52" s="21">
        <f t="shared" si="0"/>
        <v>1260000</v>
      </c>
      <c r="G52" s="21">
        <f t="shared" si="5"/>
        <v>840000</v>
      </c>
      <c r="H52" s="21">
        <f t="shared" si="6"/>
        <v>420000</v>
      </c>
    </row>
    <row r="53" spans="1:8" ht="15.75" x14ac:dyDescent="0.25">
      <c r="A53" s="60" t="s">
        <v>134</v>
      </c>
      <c r="B53" s="60"/>
      <c r="C53" s="60"/>
      <c r="D53" s="60"/>
      <c r="E53" s="60"/>
      <c r="F53" s="60"/>
      <c r="G53" s="60"/>
      <c r="H53" s="60"/>
    </row>
    <row r="54" spans="1:8" ht="15.75" x14ac:dyDescent="0.25">
      <c r="A54" s="63" t="s">
        <v>10</v>
      </c>
      <c r="B54" s="63"/>
      <c r="C54" s="63"/>
      <c r="D54" s="63"/>
      <c r="E54" s="64"/>
      <c r="F54" s="64"/>
      <c r="G54" s="64"/>
      <c r="H54" s="64"/>
    </row>
    <row r="55" spans="1:8" ht="15.75" x14ac:dyDescent="0.25">
      <c r="A55" s="4">
        <v>1</v>
      </c>
      <c r="B55" s="7" t="s">
        <v>131</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2:B2"/>
    <mergeCell ref="G2:H2"/>
    <mergeCell ref="A4:H4"/>
    <mergeCell ref="A5:H5"/>
    <mergeCell ref="A6:H6"/>
    <mergeCell ref="A54:H54"/>
    <mergeCell ref="A7:A8"/>
    <mergeCell ref="B7:B8"/>
    <mergeCell ref="C7:D7"/>
    <mergeCell ref="E7:H7"/>
    <mergeCell ref="A53:H5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53"/>
  <sheetViews>
    <sheetView view="pageBreakPreview" topLeftCell="A16"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143</v>
      </c>
      <c r="B2" s="56"/>
      <c r="C2" s="14"/>
      <c r="D2" s="14"/>
      <c r="E2" s="15"/>
      <c r="F2" s="15"/>
      <c r="G2" s="57" t="s">
        <v>135</v>
      </c>
      <c r="H2" s="57"/>
    </row>
    <row r="3" spans="1:8" ht="15.75" x14ac:dyDescent="0.25">
      <c r="A3" s="13"/>
      <c r="B3" s="14"/>
      <c r="C3" s="14"/>
      <c r="D3" s="14"/>
      <c r="E3" s="15"/>
      <c r="F3" s="15"/>
      <c r="G3" s="15"/>
      <c r="H3" s="15"/>
    </row>
    <row r="4" spans="1:8" ht="15.75" x14ac:dyDescent="0.25">
      <c r="A4" s="62" t="s">
        <v>209</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 customHeight="1" x14ac:dyDescent="0.25">
      <c r="A7" s="61" t="s">
        <v>3</v>
      </c>
      <c r="B7" s="61" t="s">
        <v>4</v>
      </c>
      <c r="C7" s="61" t="s">
        <v>5</v>
      </c>
      <c r="D7" s="61"/>
      <c r="E7" s="61" t="s">
        <v>208</v>
      </c>
      <c r="F7" s="61"/>
      <c r="G7" s="61"/>
      <c r="H7" s="61"/>
    </row>
    <row r="8" spans="1:8" ht="15.75" x14ac:dyDescent="0.25">
      <c r="A8" s="61"/>
      <c r="B8" s="61"/>
      <c r="C8" s="9" t="s">
        <v>8</v>
      </c>
      <c r="D8" s="9" t="s">
        <v>9</v>
      </c>
      <c r="E8" s="16" t="s">
        <v>6</v>
      </c>
      <c r="F8" s="16" t="s">
        <v>116</v>
      </c>
      <c r="G8" s="16" t="s">
        <v>117</v>
      </c>
      <c r="H8" s="16" t="s">
        <v>118</v>
      </c>
    </row>
    <row r="9" spans="1:8" ht="31.5" x14ac:dyDescent="0.25">
      <c r="A9" s="19">
        <v>1</v>
      </c>
      <c r="B9" s="35" t="s">
        <v>145</v>
      </c>
      <c r="C9" s="36"/>
      <c r="D9" s="36"/>
      <c r="E9" s="37"/>
      <c r="F9" s="37"/>
      <c r="G9" s="37"/>
      <c r="H9" s="37"/>
    </row>
    <row r="10" spans="1:8" ht="47.25" x14ac:dyDescent="0.25">
      <c r="A10" s="4" t="s">
        <v>188</v>
      </c>
      <c r="B10" s="36" t="s">
        <v>146</v>
      </c>
      <c r="C10" s="36" t="s">
        <v>147</v>
      </c>
      <c r="D10" s="36" t="s">
        <v>148</v>
      </c>
      <c r="E10" s="38">
        <f>'26.1. Đất ở tại nông thôn'!E10*0.8</f>
        <v>200000</v>
      </c>
      <c r="F10" s="38">
        <f>'26.1. Đất ở tại nông thôn'!F10*0.8</f>
        <v>120000</v>
      </c>
      <c r="G10" s="38">
        <f>'26.1. Đất ở tại nông thôn'!G10*0.8</f>
        <v>80000</v>
      </c>
      <c r="H10" s="38">
        <f>'26.1. Đất ở tại nông thôn'!H10*0.8</f>
        <v>40000</v>
      </c>
    </row>
    <row r="11" spans="1:8" ht="31.5" x14ac:dyDescent="0.25">
      <c r="A11" s="4" t="s">
        <v>189</v>
      </c>
      <c r="B11" s="36" t="s">
        <v>149</v>
      </c>
      <c r="C11" s="36" t="s">
        <v>148</v>
      </c>
      <c r="D11" s="36" t="s">
        <v>150</v>
      </c>
      <c r="E11" s="38">
        <f>'26.1. Đất ở tại nông thôn'!E11*0.8</f>
        <v>160000</v>
      </c>
      <c r="F11" s="38">
        <f>'26.1. Đất ở tại nông thôn'!F11*0.8</f>
        <v>96000</v>
      </c>
      <c r="G11" s="38">
        <f>'26.1. Đất ở tại nông thôn'!G11*0.8</f>
        <v>64000</v>
      </c>
      <c r="H11" s="38">
        <f>'26.1. Đất ở tại nông thôn'!H11*0.8</f>
        <v>32000</v>
      </c>
    </row>
    <row r="12" spans="1:8" ht="15" customHeight="1" x14ac:dyDescent="0.25">
      <c r="A12" s="4">
        <v>2</v>
      </c>
      <c r="B12" s="35" t="s">
        <v>151</v>
      </c>
      <c r="C12" s="36"/>
      <c r="D12" s="36"/>
      <c r="E12" s="37"/>
      <c r="F12" s="37"/>
      <c r="G12" s="37"/>
      <c r="H12" s="37"/>
    </row>
    <row r="13" spans="1:8" ht="15.75" x14ac:dyDescent="0.25">
      <c r="A13" s="4" t="s">
        <v>190</v>
      </c>
      <c r="B13" s="36" t="s">
        <v>152</v>
      </c>
      <c r="C13" s="36" t="s">
        <v>153</v>
      </c>
      <c r="D13" s="36" t="s">
        <v>154</v>
      </c>
      <c r="E13" s="38">
        <f>'26.1. Đất ở tại nông thôn'!E13*0.8</f>
        <v>160000</v>
      </c>
      <c r="F13" s="38">
        <f>E13*0.6</f>
        <v>96000</v>
      </c>
      <c r="G13" s="38">
        <f>E13*0.4</f>
        <v>64000</v>
      </c>
      <c r="H13" s="38">
        <f>E13*0.2</f>
        <v>32000</v>
      </c>
    </row>
    <row r="14" spans="1:8" ht="15" customHeight="1" x14ac:dyDescent="0.25">
      <c r="A14" s="9">
        <v>3</v>
      </c>
      <c r="B14" s="43" t="s">
        <v>159</v>
      </c>
      <c r="C14" s="43"/>
      <c r="D14" s="43"/>
      <c r="E14" s="6"/>
      <c r="F14" s="21"/>
      <c r="G14" s="21"/>
      <c r="H14" s="21"/>
    </row>
    <row r="15" spans="1:8" ht="31.5" x14ac:dyDescent="0.25">
      <c r="A15" s="4" t="s">
        <v>195</v>
      </c>
      <c r="B15" s="44" t="s">
        <v>178</v>
      </c>
      <c r="C15" s="44" t="s">
        <v>161</v>
      </c>
      <c r="D15" s="44" t="s">
        <v>162</v>
      </c>
      <c r="E15" s="6">
        <f>'26.1. Đất ở tại nông thôn'!E15*0.8</f>
        <v>960000</v>
      </c>
      <c r="F15" s="6">
        <f>'26.1. Đất ở tại nông thôn'!F15*0.8</f>
        <v>576000</v>
      </c>
      <c r="G15" s="6">
        <f>'26.1. Đất ở tại nông thôn'!G15*0.8</f>
        <v>384000</v>
      </c>
      <c r="H15" s="6">
        <f>'26.1. Đất ở tại nông thôn'!H15*0.8</f>
        <v>192000</v>
      </c>
    </row>
    <row r="16" spans="1:8" ht="31.5" x14ac:dyDescent="0.25">
      <c r="A16" s="4" t="s">
        <v>196</v>
      </c>
      <c r="B16" s="44" t="s">
        <v>193</v>
      </c>
      <c r="C16" s="44" t="s">
        <v>164</v>
      </c>
      <c r="D16" s="44" t="s">
        <v>165</v>
      </c>
      <c r="E16" s="6">
        <f>'26.1. Đất ở tại nông thôn'!E16*0.8</f>
        <v>840000</v>
      </c>
      <c r="F16" s="6">
        <f>'26.1. Đất ở tại nông thôn'!F16*0.8</f>
        <v>504000</v>
      </c>
      <c r="G16" s="6">
        <f>'26.1. Đất ở tại nông thôn'!G16*0.8</f>
        <v>336000</v>
      </c>
      <c r="H16" s="6">
        <f>'26.1. Đất ở tại nông thôn'!H16*0.8</f>
        <v>168000</v>
      </c>
    </row>
    <row r="17" spans="1:15" ht="31.5" x14ac:dyDescent="0.25">
      <c r="A17" s="4" t="s">
        <v>197</v>
      </c>
      <c r="B17" s="44" t="s">
        <v>166</v>
      </c>
      <c r="C17" s="44" t="s">
        <v>167</v>
      </c>
      <c r="D17" s="45" t="s">
        <v>168</v>
      </c>
      <c r="E17" s="6">
        <f>'26.1. Đất ở tại nông thôn'!E17*0.8</f>
        <v>504000</v>
      </c>
      <c r="F17" s="6">
        <f>'26.1. Đất ở tại nông thôn'!F17*0.8</f>
        <v>302400</v>
      </c>
      <c r="G17" s="6"/>
      <c r="H17" s="6"/>
    </row>
    <row r="18" spans="1:15" ht="31.5" x14ac:dyDescent="0.25">
      <c r="A18" s="4" t="s">
        <v>198</v>
      </c>
      <c r="B18" s="44" t="s">
        <v>192</v>
      </c>
      <c r="C18" s="44" t="s">
        <v>168</v>
      </c>
      <c r="D18" s="44" t="s">
        <v>170</v>
      </c>
      <c r="E18" s="6">
        <f>'26.1. Đất ở tại nông thôn'!E18*0.8</f>
        <v>240000</v>
      </c>
      <c r="F18" s="6"/>
      <c r="G18" s="6"/>
      <c r="H18" s="6"/>
    </row>
    <row r="19" spans="1:15" ht="31.5" x14ac:dyDescent="0.25">
      <c r="A19" s="4" t="s">
        <v>199</v>
      </c>
      <c r="B19" s="44" t="s">
        <v>171</v>
      </c>
      <c r="C19" s="44" t="s">
        <v>172</v>
      </c>
      <c r="D19" s="44" t="s">
        <v>173</v>
      </c>
      <c r="E19" s="6">
        <f>'26.1. Đất ở tại nông thôn'!E19*0.8</f>
        <v>240000</v>
      </c>
      <c r="F19" s="6">
        <f>'26.1. Đất ở tại nông thôn'!F19*0.8</f>
        <v>144000</v>
      </c>
      <c r="G19" s="6"/>
      <c r="H19" s="6"/>
    </row>
    <row r="20" spans="1:15" ht="47.25" x14ac:dyDescent="0.25">
      <c r="A20" s="4" t="s">
        <v>200</v>
      </c>
      <c r="B20" s="44" t="s">
        <v>174</v>
      </c>
      <c r="C20" s="44" t="s">
        <v>175</v>
      </c>
      <c r="D20" s="44" t="s">
        <v>176</v>
      </c>
      <c r="E20" s="6">
        <f>'26.1. Đất ở tại nông thôn'!E20*0.8</f>
        <v>904000</v>
      </c>
      <c r="F20" s="6">
        <f>'26.1. Đất ở tại nông thôn'!F20*0.8</f>
        <v>542400</v>
      </c>
      <c r="G20" s="6">
        <f>'26.1. Đất ở tại nông thôn'!G20*0.8</f>
        <v>361600</v>
      </c>
      <c r="H20" s="6">
        <f>'26.1. Đất ở tại nông thôn'!H20*0.8</f>
        <v>180800</v>
      </c>
      <c r="I20" s="14"/>
      <c r="J20" s="14"/>
      <c r="K20" s="14"/>
    </row>
    <row r="21" spans="1:15" ht="31.5" x14ac:dyDescent="0.25">
      <c r="A21" s="4" t="s">
        <v>201</v>
      </c>
      <c r="B21" s="44" t="s">
        <v>171</v>
      </c>
      <c r="C21" s="44" t="s">
        <v>173</v>
      </c>
      <c r="D21" s="44" t="s">
        <v>170</v>
      </c>
      <c r="E21" s="6">
        <f>'26.1. Đất ở tại nông thôn'!E21*0.8</f>
        <v>200000</v>
      </c>
      <c r="F21" s="6">
        <f>'26.1. Đất ở tại nông thôn'!F21*0.8</f>
        <v>120000</v>
      </c>
      <c r="G21" s="6">
        <f>'26.1. Đất ở tại nông thôn'!G21*0.8</f>
        <v>80000</v>
      </c>
      <c r="H21" s="6">
        <f>'26.1. Đất ở tại nông thôn'!H21*0.8</f>
        <v>40000</v>
      </c>
    </row>
    <row r="22" spans="1:15" ht="15.75" x14ac:dyDescent="0.25">
      <c r="A22" s="9">
        <v>4</v>
      </c>
      <c r="B22" s="46" t="s">
        <v>194</v>
      </c>
      <c r="C22" s="46"/>
      <c r="D22" s="46"/>
      <c r="E22" s="6"/>
      <c r="F22" s="21"/>
      <c r="G22" s="21"/>
      <c r="H22" s="21"/>
    </row>
    <row r="23" spans="1:15" ht="31.5" x14ac:dyDescent="0.25">
      <c r="A23" s="4" t="s">
        <v>202</v>
      </c>
      <c r="B23" s="44" t="s">
        <v>178</v>
      </c>
      <c r="C23" s="44" t="s">
        <v>179</v>
      </c>
      <c r="D23" s="45" t="s">
        <v>180</v>
      </c>
      <c r="E23" s="6">
        <f>'26.1. Đất ở tại nông thôn'!E23*0.8</f>
        <v>920000</v>
      </c>
      <c r="F23" s="6">
        <f>'26.1. Đất ở tại nông thôn'!F23*0.8</f>
        <v>552000</v>
      </c>
      <c r="G23" s="6">
        <f>'26.1. Đất ở tại nông thôn'!G23*0.8</f>
        <v>368000</v>
      </c>
      <c r="H23" s="21"/>
    </row>
    <row r="24" spans="1:15" ht="31.5" x14ac:dyDescent="0.25">
      <c r="A24" s="4" t="s">
        <v>203</v>
      </c>
      <c r="B24" s="44" t="s">
        <v>181</v>
      </c>
      <c r="C24" s="44" t="s">
        <v>182</v>
      </c>
      <c r="D24" s="44" t="s">
        <v>183</v>
      </c>
      <c r="E24" s="6">
        <f>'26.1. Đất ở tại nông thôn'!E24*0.8</f>
        <v>544000</v>
      </c>
      <c r="F24" s="6">
        <f>'26.1. Đất ở tại nông thôn'!F24*0.8</f>
        <v>326400</v>
      </c>
      <c r="G24" s="6">
        <f>'26.1. Đất ở tại nông thôn'!G24*0.8</f>
        <v>217600</v>
      </c>
      <c r="H24" s="21"/>
    </row>
    <row r="25" spans="1:15" ht="15.75" x14ac:dyDescent="0.25">
      <c r="A25" s="4" t="s">
        <v>204</v>
      </c>
      <c r="B25" s="44" t="s">
        <v>184</v>
      </c>
      <c r="C25" s="44" t="s">
        <v>185</v>
      </c>
      <c r="D25" s="44" t="s">
        <v>186</v>
      </c>
      <c r="E25" s="6">
        <f>'26.1. Đất ở tại nông thôn'!E25*0.8</f>
        <v>344000</v>
      </c>
      <c r="F25" s="6"/>
      <c r="G25" s="6"/>
      <c r="H25" s="21"/>
    </row>
    <row r="26" spans="1:15" ht="15.75" x14ac:dyDescent="0.25">
      <c r="A26" s="60" t="s">
        <v>205</v>
      </c>
      <c r="B26" s="60"/>
      <c r="C26" s="60"/>
      <c r="D26" s="60"/>
      <c r="E26" s="60"/>
      <c r="F26" s="60"/>
      <c r="G26" s="60"/>
      <c r="H26" s="60"/>
    </row>
    <row r="27" spans="1:15" ht="15.75" customHeight="1" x14ac:dyDescent="0.25">
      <c r="A27" s="74" t="s">
        <v>11</v>
      </c>
      <c r="B27" s="74"/>
      <c r="C27" s="74"/>
      <c r="D27" s="74"/>
      <c r="E27" s="74"/>
      <c r="F27" s="74"/>
      <c r="G27" s="74"/>
      <c r="H27" s="74"/>
      <c r="I27" s="54"/>
      <c r="J27" s="54"/>
      <c r="K27" s="54"/>
      <c r="L27" s="54"/>
      <c r="M27" s="54"/>
      <c r="N27" s="54"/>
      <c r="O27" s="54"/>
    </row>
    <row r="28" spans="1:15" ht="15.75" x14ac:dyDescent="0.25">
      <c r="A28" s="4">
        <v>1</v>
      </c>
      <c r="B28" s="47" t="s">
        <v>206</v>
      </c>
      <c r="C28" s="48"/>
      <c r="D28" s="49"/>
      <c r="E28" s="50">
        <f>'26.1. Đất ở tại nông thôn'!E28*0.8</f>
        <v>176000</v>
      </c>
      <c r="F28" s="50"/>
      <c r="G28" s="50"/>
      <c r="H28" s="38"/>
    </row>
    <row r="29" spans="1:15" ht="31.5" x14ac:dyDescent="0.25">
      <c r="A29" s="4">
        <v>2</v>
      </c>
      <c r="B29" s="47" t="s">
        <v>207</v>
      </c>
      <c r="C29" s="48"/>
      <c r="D29" s="49"/>
      <c r="E29" s="50">
        <f>'26.1. Đất ở tại nông thôn'!E29*0.8</f>
        <v>136000</v>
      </c>
      <c r="F29" s="50"/>
      <c r="G29" s="50"/>
      <c r="H29" s="38"/>
    </row>
    <row r="30" spans="1:15" ht="62.25" customHeight="1" x14ac:dyDescent="0.25">
      <c r="A30" s="14"/>
      <c r="B30" s="14"/>
      <c r="C30" s="14"/>
      <c r="D30" s="14"/>
      <c r="E30" s="15"/>
      <c r="F30" s="15"/>
      <c r="G30" s="15"/>
      <c r="H30" s="15"/>
    </row>
    <row r="31" spans="1:15" ht="62.25" customHeight="1" x14ac:dyDescent="0.25">
      <c r="A31" s="14"/>
      <c r="B31" s="14"/>
      <c r="C31" s="14"/>
      <c r="D31" s="14"/>
      <c r="E31" s="15"/>
      <c r="F31" s="15"/>
      <c r="G31" s="15"/>
      <c r="H31" s="15"/>
    </row>
    <row r="32" spans="1:15"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1">
    <mergeCell ref="A27:H27"/>
    <mergeCell ref="A2:B2"/>
    <mergeCell ref="G2:H2"/>
    <mergeCell ref="A4:H4"/>
    <mergeCell ref="A5:H5"/>
    <mergeCell ref="A6:H6"/>
    <mergeCell ref="A7:A8"/>
    <mergeCell ref="B7:B8"/>
    <mergeCell ref="C7:D7"/>
    <mergeCell ref="E7:H7"/>
    <mergeCell ref="A26:H2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10"/>
  <sheetViews>
    <sheetView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126</v>
      </c>
      <c r="B2" s="56"/>
      <c r="C2" s="14"/>
      <c r="D2" s="14"/>
      <c r="E2" s="15"/>
      <c r="F2" s="15"/>
      <c r="G2" s="57" t="s">
        <v>127</v>
      </c>
      <c r="H2" s="57"/>
    </row>
    <row r="3" spans="1:8" ht="15.75" x14ac:dyDescent="0.25">
      <c r="A3" s="13"/>
      <c r="B3" s="14"/>
      <c r="C3" s="14"/>
      <c r="D3" s="14"/>
      <c r="E3" s="15"/>
      <c r="F3" s="15"/>
      <c r="G3" s="15"/>
      <c r="H3" s="15"/>
    </row>
    <row r="4" spans="1:8" ht="15.75" x14ac:dyDescent="0.25">
      <c r="A4" s="62" t="s">
        <v>137</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75" x14ac:dyDescent="0.25">
      <c r="A7" s="61" t="s">
        <v>3</v>
      </c>
      <c r="B7" s="61" t="s">
        <v>4</v>
      </c>
      <c r="C7" s="61" t="s">
        <v>5</v>
      </c>
      <c r="D7" s="61"/>
      <c r="E7" s="65" t="s">
        <v>129</v>
      </c>
      <c r="F7" s="66"/>
      <c r="G7" s="66"/>
      <c r="H7" s="67"/>
    </row>
    <row r="8" spans="1:8" ht="15.75" x14ac:dyDescent="0.25">
      <c r="A8" s="61"/>
      <c r="B8" s="61"/>
      <c r="C8" s="9" t="s">
        <v>8</v>
      </c>
      <c r="D8" s="9" t="s">
        <v>9</v>
      </c>
      <c r="E8" s="16" t="s">
        <v>6</v>
      </c>
      <c r="F8" s="17" t="s">
        <v>116</v>
      </c>
      <c r="G8" s="17" t="s">
        <v>117</v>
      </c>
      <c r="H8" s="17"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f>'[1]BG-ODT-1'!$D$91</f>
        <v>5200000</v>
      </c>
      <c r="F10" s="21">
        <f>E10*0.6</f>
        <v>3120000</v>
      </c>
      <c r="G10" s="21">
        <f>E10*0.4</f>
        <v>2080000</v>
      </c>
      <c r="H10" s="21">
        <f>E10*0.2</f>
        <v>1040000</v>
      </c>
    </row>
    <row r="11" spans="1:8" ht="47.25" x14ac:dyDescent="0.25">
      <c r="A11" s="4">
        <v>2</v>
      </c>
      <c r="B11" s="7" t="s">
        <v>17</v>
      </c>
      <c r="C11" s="7" t="s">
        <v>18</v>
      </c>
      <c r="D11" s="7" t="s">
        <v>19</v>
      </c>
      <c r="E11" s="6">
        <f>'[1]BG-ODT-2'!$D$91</f>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f>'[1]BG-ODT-3'!$D$91</f>
        <v>4300000</v>
      </c>
      <c r="F12" s="21">
        <f t="shared" si="0"/>
        <v>2580000</v>
      </c>
      <c r="G12" s="21">
        <f t="shared" si="1"/>
        <v>1720000</v>
      </c>
      <c r="H12" s="21">
        <f t="shared" si="2"/>
        <v>860000</v>
      </c>
    </row>
    <row r="13" spans="1:8" ht="47.25" x14ac:dyDescent="0.25">
      <c r="A13" s="4">
        <v>4</v>
      </c>
      <c r="B13" s="7" t="s">
        <v>23</v>
      </c>
      <c r="C13" s="7" t="s">
        <v>24</v>
      </c>
      <c r="D13" s="7" t="s">
        <v>25</v>
      </c>
      <c r="E13" s="6">
        <f>'[1]BG-ODT-4'!$D$91</f>
        <v>4300000</v>
      </c>
      <c r="F13" s="21">
        <f t="shared" si="0"/>
        <v>2580000</v>
      </c>
      <c r="G13" s="21">
        <f t="shared" si="1"/>
        <v>1720000</v>
      </c>
      <c r="H13" s="21">
        <f t="shared" si="2"/>
        <v>860000</v>
      </c>
    </row>
    <row r="14" spans="1:8" ht="47.25" x14ac:dyDescent="0.25">
      <c r="A14" s="4">
        <v>5</v>
      </c>
      <c r="B14" s="7" t="s">
        <v>26</v>
      </c>
      <c r="C14" s="7" t="s">
        <v>22</v>
      </c>
      <c r="D14" s="7" t="s">
        <v>27</v>
      </c>
      <c r="E14" s="6">
        <f>'[1]BG-ODT-5'!$D$91</f>
        <v>2700000</v>
      </c>
      <c r="F14" s="21">
        <f t="shared" si="0"/>
        <v>1620000</v>
      </c>
      <c r="G14" s="21">
        <f t="shared" si="1"/>
        <v>1080000</v>
      </c>
      <c r="H14" s="21">
        <f t="shared" si="2"/>
        <v>540000</v>
      </c>
    </row>
    <row r="15" spans="1:8" ht="47.25" x14ac:dyDescent="0.25">
      <c r="A15" s="4">
        <v>6</v>
      </c>
      <c r="B15" s="7" t="s">
        <v>28</v>
      </c>
      <c r="C15" s="7" t="s">
        <v>29</v>
      </c>
      <c r="D15" s="7" t="s">
        <v>30</v>
      </c>
      <c r="E15" s="6">
        <f>'[1]BG-ODT-6'!$D$91</f>
        <v>2600000</v>
      </c>
      <c r="F15" s="21">
        <f t="shared" si="0"/>
        <v>1560000</v>
      </c>
      <c r="G15" s="21">
        <f t="shared" si="1"/>
        <v>1040000</v>
      </c>
      <c r="H15" s="21">
        <f t="shared" si="2"/>
        <v>520000</v>
      </c>
    </row>
    <row r="16" spans="1:8" ht="47.25" x14ac:dyDescent="0.25">
      <c r="A16" s="4">
        <v>7</v>
      </c>
      <c r="B16" s="7" t="s">
        <v>31</v>
      </c>
      <c r="C16" s="7" t="s">
        <v>32</v>
      </c>
      <c r="D16" s="7" t="s">
        <v>33</v>
      </c>
      <c r="E16" s="6">
        <f>'[1]BG-ODT-7'!$D$91</f>
        <v>2500000</v>
      </c>
      <c r="F16" s="21">
        <f t="shared" si="0"/>
        <v>1500000</v>
      </c>
      <c r="G16" s="21">
        <f t="shared" si="1"/>
        <v>1000000</v>
      </c>
      <c r="H16" s="21">
        <f t="shared" si="2"/>
        <v>500000</v>
      </c>
    </row>
    <row r="17" spans="1:8" ht="47.25" x14ac:dyDescent="0.25">
      <c r="A17" s="4">
        <v>8</v>
      </c>
      <c r="B17" s="7" t="s">
        <v>1</v>
      </c>
      <c r="C17" s="7" t="s">
        <v>34</v>
      </c>
      <c r="D17" s="7" t="s">
        <v>35</v>
      </c>
      <c r="E17" s="6">
        <f>'[1]BG-ODT-8'!$D$91</f>
        <v>2400000</v>
      </c>
      <c r="F17" s="21">
        <f t="shared" si="0"/>
        <v>1440000</v>
      </c>
      <c r="G17" s="21">
        <f t="shared" si="1"/>
        <v>960000</v>
      </c>
      <c r="H17" s="21">
        <f t="shared" si="2"/>
        <v>480000</v>
      </c>
    </row>
    <row r="18" spans="1:8" ht="47.25" x14ac:dyDescent="0.25">
      <c r="A18" s="4">
        <v>9</v>
      </c>
      <c r="B18" s="7" t="s">
        <v>36</v>
      </c>
      <c r="C18" s="7" t="s">
        <v>37</v>
      </c>
      <c r="D18" s="7" t="s">
        <v>38</v>
      </c>
      <c r="E18" s="6">
        <f>'[1]BG-ODT-9'!$D$91</f>
        <v>2400000</v>
      </c>
      <c r="F18" s="21">
        <f t="shared" si="0"/>
        <v>1440000</v>
      </c>
      <c r="G18" s="21">
        <f t="shared" si="1"/>
        <v>960000</v>
      </c>
      <c r="H18" s="21">
        <f t="shared" si="2"/>
        <v>480000</v>
      </c>
    </row>
    <row r="19" spans="1:8" ht="15.75" x14ac:dyDescent="0.25">
      <c r="A19" s="4">
        <v>10</v>
      </c>
      <c r="B19" s="7" t="s">
        <v>39</v>
      </c>
      <c r="C19" s="7" t="s">
        <v>0</v>
      </c>
      <c r="D19" s="7" t="s">
        <v>40</v>
      </c>
      <c r="E19" s="6">
        <f>'[1]BG-ODT-10'!$D$91</f>
        <v>2000000</v>
      </c>
      <c r="F19" s="21">
        <f t="shared" si="0"/>
        <v>1200000</v>
      </c>
      <c r="G19" s="21">
        <f t="shared" si="1"/>
        <v>800000</v>
      </c>
      <c r="H19" s="21">
        <f t="shared" si="2"/>
        <v>400000</v>
      </c>
    </row>
    <row r="20" spans="1:8" ht="63" x14ac:dyDescent="0.25">
      <c r="A20" s="4">
        <v>11</v>
      </c>
      <c r="B20" s="7" t="s">
        <v>41</v>
      </c>
      <c r="C20" s="7" t="s">
        <v>42</v>
      </c>
      <c r="D20" s="7" t="s">
        <v>43</v>
      </c>
      <c r="E20" s="6">
        <f>'[1]BG-ODT-11'!$D$91</f>
        <v>1700000</v>
      </c>
      <c r="F20" s="21">
        <f t="shared" si="0"/>
        <v>1020000</v>
      </c>
      <c r="G20" s="21">
        <f t="shared" si="1"/>
        <v>680000</v>
      </c>
      <c r="H20" s="21">
        <f t="shared" si="2"/>
        <v>340000</v>
      </c>
    </row>
    <row r="21" spans="1:8" ht="31.5" x14ac:dyDescent="0.25">
      <c r="A21" s="4">
        <v>12</v>
      </c>
      <c r="B21" s="7" t="s">
        <v>12</v>
      </c>
      <c r="C21" s="7" t="s">
        <v>44</v>
      </c>
      <c r="D21" s="7" t="s">
        <v>45</v>
      </c>
      <c r="E21" s="6">
        <f>'[1]BG-ODT-12'!$D$91</f>
        <v>7000000</v>
      </c>
      <c r="F21" s="21">
        <f t="shared" si="0"/>
        <v>4200000</v>
      </c>
      <c r="G21" s="21">
        <f t="shared" si="1"/>
        <v>2800000</v>
      </c>
      <c r="H21" s="21">
        <f t="shared" si="2"/>
        <v>1400000</v>
      </c>
    </row>
    <row r="22" spans="1:8" ht="31.5" x14ac:dyDescent="0.25">
      <c r="A22" s="4">
        <v>13</v>
      </c>
      <c r="B22" s="7" t="s">
        <v>13</v>
      </c>
      <c r="C22" s="7" t="s">
        <v>45</v>
      </c>
      <c r="D22" s="7" t="s">
        <v>46</v>
      </c>
      <c r="E22" s="6">
        <f>'[1]BG-ODT-13'!$D$91</f>
        <v>5200000</v>
      </c>
      <c r="F22" s="21">
        <f t="shared" si="0"/>
        <v>3120000</v>
      </c>
      <c r="G22" s="21">
        <f t="shared" si="1"/>
        <v>2080000</v>
      </c>
      <c r="H22" s="21">
        <f t="shared" si="2"/>
        <v>1040000</v>
      </c>
    </row>
    <row r="23" spans="1:8" ht="31.5" x14ac:dyDescent="0.25">
      <c r="A23" s="4">
        <v>14</v>
      </c>
      <c r="B23" s="7" t="s">
        <v>47</v>
      </c>
      <c r="C23" s="7" t="s">
        <v>46</v>
      </c>
      <c r="D23" s="7" t="s">
        <v>48</v>
      </c>
      <c r="E23" s="6">
        <f>'[1]BG-ODT-14'!$D$91</f>
        <v>3100000</v>
      </c>
      <c r="F23" s="21">
        <f t="shared" si="0"/>
        <v>1860000</v>
      </c>
      <c r="G23" s="21">
        <f t="shared" si="1"/>
        <v>1240000</v>
      </c>
      <c r="H23" s="21">
        <f t="shared" si="2"/>
        <v>620000</v>
      </c>
    </row>
    <row r="24" spans="1:8" ht="15.75" x14ac:dyDescent="0.25">
      <c r="A24" s="4">
        <v>15</v>
      </c>
      <c r="B24" s="7" t="s">
        <v>49</v>
      </c>
      <c r="C24" s="7" t="s">
        <v>48</v>
      </c>
      <c r="D24" s="7" t="s">
        <v>50</v>
      </c>
      <c r="E24" s="6">
        <f>'[1]BG-ODT-15'!$D$91</f>
        <v>2000000</v>
      </c>
      <c r="F24" s="21">
        <f t="shared" si="0"/>
        <v>1200000</v>
      </c>
      <c r="G24" s="21">
        <f t="shared" si="1"/>
        <v>800000</v>
      </c>
      <c r="H24" s="21">
        <f t="shared" si="2"/>
        <v>400000</v>
      </c>
    </row>
    <row r="25" spans="1:8" ht="15.75" x14ac:dyDescent="0.25">
      <c r="A25" s="4">
        <v>16</v>
      </c>
      <c r="B25" s="7" t="s">
        <v>51</v>
      </c>
      <c r="C25" s="7" t="s">
        <v>50</v>
      </c>
      <c r="D25" s="7" t="s">
        <v>52</v>
      </c>
      <c r="E25" s="6">
        <f>'[1]BG-ODT-16'!$D$91</f>
        <v>1400000</v>
      </c>
      <c r="F25" s="21">
        <f t="shared" si="0"/>
        <v>840000</v>
      </c>
      <c r="G25" s="21">
        <f t="shared" si="1"/>
        <v>560000</v>
      </c>
      <c r="H25" s="21">
        <f t="shared" si="2"/>
        <v>280000</v>
      </c>
    </row>
    <row r="26" spans="1:8" ht="15.75" x14ac:dyDescent="0.25">
      <c r="A26" s="4">
        <v>17</v>
      </c>
      <c r="B26" s="7" t="s">
        <v>53</v>
      </c>
      <c r="C26" s="7" t="s">
        <v>44</v>
      </c>
      <c r="D26" s="7" t="s">
        <v>15</v>
      </c>
      <c r="E26" s="6">
        <f>'[1]BG-ODT-17'!$D$91</f>
        <v>7000000</v>
      </c>
      <c r="F26" s="21">
        <f t="shared" si="0"/>
        <v>4200000</v>
      </c>
      <c r="G26" s="21">
        <f t="shared" si="1"/>
        <v>2800000</v>
      </c>
      <c r="H26" s="21">
        <f t="shared" si="2"/>
        <v>1400000</v>
      </c>
    </row>
    <row r="27" spans="1:8" ht="31.5" x14ac:dyDescent="0.25">
      <c r="A27" s="4">
        <v>18</v>
      </c>
      <c r="B27" s="7" t="s">
        <v>54</v>
      </c>
      <c r="C27" s="7" t="s">
        <v>55</v>
      </c>
      <c r="D27" s="7" t="s">
        <v>56</v>
      </c>
      <c r="E27" s="6">
        <f>'[1]BG-ODT-18'!$D$91</f>
        <v>5100000</v>
      </c>
      <c r="F27" s="21">
        <f t="shared" si="0"/>
        <v>3060000</v>
      </c>
      <c r="G27" s="21">
        <f t="shared" si="1"/>
        <v>2040000</v>
      </c>
      <c r="H27" s="21">
        <f t="shared" si="2"/>
        <v>1020000</v>
      </c>
    </row>
    <row r="28" spans="1:8" ht="31.5" x14ac:dyDescent="0.25">
      <c r="A28" s="4">
        <v>19</v>
      </c>
      <c r="B28" s="7" t="s">
        <v>57</v>
      </c>
      <c r="C28" s="7" t="s">
        <v>58</v>
      </c>
      <c r="D28" s="7" t="s">
        <v>59</v>
      </c>
      <c r="E28" s="6">
        <f>'[1]BG-ODT-19'!$D$91</f>
        <v>5100000</v>
      </c>
      <c r="F28" s="21">
        <f t="shared" si="0"/>
        <v>3060000</v>
      </c>
      <c r="G28" s="21">
        <f t="shared" si="1"/>
        <v>2040000</v>
      </c>
      <c r="H28" s="21">
        <f t="shared" si="2"/>
        <v>1020000</v>
      </c>
    </row>
    <row r="29" spans="1:8" ht="31.5" x14ac:dyDescent="0.25">
      <c r="A29" s="4">
        <v>20</v>
      </c>
      <c r="B29" s="7" t="s">
        <v>60</v>
      </c>
      <c r="C29" s="7" t="s">
        <v>59</v>
      </c>
      <c r="D29" s="7" t="s">
        <v>61</v>
      </c>
      <c r="E29" s="6">
        <f>'[1]BG-ODT-20'!$D$91</f>
        <v>2100000</v>
      </c>
      <c r="F29" s="21">
        <f t="shared" si="0"/>
        <v>1260000</v>
      </c>
      <c r="G29" s="21">
        <f t="shared" si="1"/>
        <v>840000</v>
      </c>
      <c r="H29" s="21">
        <f t="shared" si="2"/>
        <v>420000</v>
      </c>
    </row>
    <row r="30" spans="1:8" ht="31.5" x14ac:dyDescent="0.25">
      <c r="A30" s="4">
        <v>21</v>
      </c>
      <c r="B30" s="7" t="s">
        <v>62</v>
      </c>
      <c r="C30" s="7" t="s">
        <v>61</v>
      </c>
      <c r="D30" s="7" t="s">
        <v>63</v>
      </c>
      <c r="E30" s="6">
        <f>'[1]BG-ODT-21'!$D$91</f>
        <v>1600000</v>
      </c>
      <c r="F30" s="21">
        <f t="shared" si="0"/>
        <v>960000</v>
      </c>
      <c r="G30" s="21">
        <f t="shared" si="1"/>
        <v>640000</v>
      </c>
      <c r="H30" s="21">
        <f t="shared" si="2"/>
        <v>320000</v>
      </c>
    </row>
    <row r="31" spans="1:8" ht="31.5" x14ac:dyDescent="0.25">
      <c r="A31" s="4">
        <v>22</v>
      </c>
      <c r="B31" s="7" t="s">
        <v>64</v>
      </c>
      <c r="C31" s="7" t="s">
        <v>63</v>
      </c>
      <c r="D31" s="7" t="s">
        <v>65</v>
      </c>
      <c r="E31" s="6">
        <f>'[1]BG-ODT-22'!$D$91</f>
        <v>1000000</v>
      </c>
      <c r="F31" s="21">
        <f>E31*0.6</f>
        <v>600000</v>
      </c>
      <c r="G31" s="21">
        <f t="shared" si="1"/>
        <v>400000</v>
      </c>
      <c r="H31" s="21">
        <f t="shared" si="2"/>
        <v>200000</v>
      </c>
    </row>
    <row r="32" spans="1:8" ht="31.5" x14ac:dyDescent="0.25">
      <c r="A32" s="4">
        <v>23</v>
      </c>
      <c r="B32" s="7" t="s">
        <v>66</v>
      </c>
      <c r="C32" s="7" t="s">
        <v>67</v>
      </c>
      <c r="D32" s="7" t="s">
        <v>68</v>
      </c>
      <c r="E32" s="6">
        <f>'[1]BG-ODT-23'!$D$91</f>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f>'[1]BG-ODT-25'!$D$91</f>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f>'[1]BG-ODT-26'!$D$91</f>
        <v>2000000</v>
      </c>
      <c r="F35" s="21">
        <f t="shared" si="0"/>
        <v>1200000</v>
      </c>
      <c r="G35" s="21">
        <f t="shared" si="3"/>
        <v>800000</v>
      </c>
      <c r="H35" s="21">
        <f t="shared" si="4"/>
        <v>400000</v>
      </c>
    </row>
    <row r="36" spans="1:8" s="20" customFormat="1" ht="31.5" x14ac:dyDescent="0.25">
      <c r="A36" s="26">
        <v>27</v>
      </c>
      <c r="B36" s="28" t="s">
        <v>125</v>
      </c>
      <c r="C36" s="28" t="s">
        <v>74</v>
      </c>
      <c r="D36" s="28" t="s">
        <v>115</v>
      </c>
      <c r="E36" s="21">
        <f>'[1]BG-ODT-27'!$D$91</f>
        <v>3600000</v>
      </c>
      <c r="F36" s="21">
        <f t="shared" si="0"/>
        <v>2160000</v>
      </c>
      <c r="G36" s="21">
        <f t="shared" si="3"/>
        <v>1440000</v>
      </c>
      <c r="H36" s="21">
        <f t="shared" si="4"/>
        <v>720000</v>
      </c>
    </row>
    <row r="37" spans="1:8" ht="47.25" x14ac:dyDescent="0.25">
      <c r="A37" s="4">
        <v>28</v>
      </c>
      <c r="B37" s="7" t="s">
        <v>17</v>
      </c>
      <c r="C37" s="7" t="s">
        <v>75</v>
      </c>
      <c r="D37" s="7" t="s">
        <v>76</v>
      </c>
      <c r="E37" s="6">
        <f>'[1]BG-ODT-28'!$D$91</f>
        <v>5200000</v>
      </c>
      <c r="F37" s="21">
        <f t="shared" si="0"/>
        <v>3120000</v>
      </c>
      <c r="G37" s="21">
        <f t="shared" si="3"/>
        <v>2080000</v>
      </c>
      <c r="H37" s="21">
        <f t="shared" si="4"/>
        <v>1040000</v>
      </c>
    </row>
    <row r="38" spans="1:8" ht="47.25" x14ac:dyDescent="0.25">
      <c r="A38" s="4">
        <v>29</v>
      </c>
      <c r="B38" s="7" t="s">
        <v>77</v>
      </c>
      <c r="C38" s="7" t="s">
        <v>78</v>
      </c>
      <c r="D38" s="7" t="s">
        <v>79</v>
      </c>
      <c r="E38" s="22">
        <f>'[1]BG-ODT-29'!$D$91</f>
        <v>1500000</v>
      </c>
      <c r="F38" s="21">
        <f t="shared" si="0"/>
        <v>900000</v>
      </c>
      <c r="G38" s="21">
        <f t="shared" si="3"/>
        <v>600000</v>
      </c>
      <c r="H38" s="21">
        <f t="shared" si="4"/>
        <v>300000</v>
      </c>
    </row>
    <row r="39" spans="1:8" ht="47.25" x14ac:dyDescent="0.25">
      <c r="A39" s="4">
        <v>30</v>
      </c>
      <c r="B39" s="7" t="s">
        <v>80</v>
      </c>
      <c r="C39" s="7" t="s">
        <v>81</v>
      </c>
      <c r="D39" s="7" t="s">
        <v>82</v>
      </c>
      <c r="E39" s="22">
        <f>'[1]BG-ODT-30'!$D$91</f>
        <v>1600000</v>
      </c>
      <c r="F39" s="21">
        <f t="shared" si="0"/>
        <v>960000</v>
      </c>
      <c r="G39" s="21">
        <f t="shared" si="3"/>
        <v>640000</v>
      </c>
      <c r="H39" s="21">
        <f t="shared" si="4"/>
        <v>320000</v>
      </c>
    </row>
    <row r="40" spans="1:8" ht="31.5" x14ac:dyDescent="0.25">
      <c r="A40" s="4">
        <v>31</v>
      </c>
      <c r="B40" s="7" t="s">
        <v>83</v>
      </c>
      <c r="C40" s="7" t="s">
        <v>82</v>
      </c>
      <c r="D40" s="7" t="s">
        <v>84</v>
      </c>
      <c r="E40" s="22">
        <f>'[1]BG-ODT-31'!$D$91</f>
        <v>1300000</v>
      </c>
      <c r="F40" s="21">
        <f t="shared" si="0"/>
        <v>780000</v>
      </c>
      <c r="G40" s="21">
        <f t="shared" si="3"/>
        <v>520000</v>
      </c>
      <c r="H40" s="21">
        <f t="shared" si="4"/>
        <v>260000</v>
      </c>
    </row>
    <row r="41" spans="1:8" ht="31.5" x14ac:dyDescent="0.25">
      <c r="A41" s="4">
        <v>32</v>
      </c>
      <c r="B41" s="7" t="s">
        <v>85</v>
      </c>
      <c r="C41" s="7" t="s">
        <v>86</v>
      </c>
      <c r="D41" s="7" t="s">
        <v>87</v>
      </c>
      <c r="E41" s="22">
        <f>'[1]BG-ODT-32'!$D$91</f>
        <v>1100000</v>
      </c>
      <c r="F41" s="21">
        <f t="shared" si="0"/>
        <v>660000</v>
      </c>
      <c r="G41" s="21">
        <f t="shared" si="3"/>
        <v>440000</v>
      </c>
      <c r="H41" s="21">
        <f t="shared" si="4"/>
        <v>220000</v>
      </c>
    </row>
    <row r="42" spans="1:8" ht="47.25" x14ac:dyDescent="0.25">
      <c r="A42" s="4">
        <v>33</v>
      </c>
      <c r="B42" s="7" t="s">
        <v>88</v>
      </c>
      <c r="C42" s="7" t="s">
        <v>89</v>
      </c>
      <c r="D42" s="7" t="s">
        <v>90</v>
      </c>
      <c r="E42" s="22">
        <f>'[1]BG-ODT-33'!$D$91</f>
        <v>1600000</v>
      </c>
      <c r="F42" s="21">
        <f t="shared" si="0"/>
        <v>960000</v>
      </c>
      <c r="G42" s="21">
        <f t="shared" si="3"/>
        <v>640000</v>
      </c>
      <c r="H42" s="21">
        <f t="shared" si="4"/>
        <v>320000</v>
      </c>
    </row>
    <row r="43" spans="1:8" ht="47.25" x14ac:dyDescent="0.25">
      <c r="A43" s="4">
        <v>34</v>
      </c>
      <c r="B43" s="7" t="s">
        <v>91</v>
      </c>
      <c r="C43" s="7" t="s">
        <v>92</v>
      </c>
      <c r="D43" s="7" t="s">
        <v>93</v>
      </c>
      <c r="E43" s="22">
        <f>'[1]BG-ODT-34'!$D$91</f>
        <v>1600000</v>
      </c>
      <c r="F43" s="21">
        <f t="shared" si="0"/>
        <v>960000</v>
      </c>
      <c r="G43" s="21">
        <f t="shared" si="3"/>
        <v>640000</v>
      </c>
      <c r="H43" s="21">
        <f t="shared" si="4"/>
        <v>320000</v>
      </c>
    </row>
    <row r="44" spans="1:8" ht="63" x14ac:dyDescent="0.25">
      <c r="A44" s="4">
        <v>35</v>
      </c>
      <c r="B44" s="7" t="s">
        <v>94</v>
      </c>
      <c r="C44" s="7" t="s">
        <v>95</v>
      </c>
      <c r="D44" s="7" t="s">
        <v>96</v>
      </c>
      <c r="E44" s="22">
        <f>'[1]BG-ODT-35'!$D$91</f>
        <v>1500000</v>
      </c>
      <c r="F44" s="21">
        <f t="shared" si="0"/>
        <v>900000</v>
      </c>
      <c r="G44" s="21">
        <f t="shared" si="3"/>
        <v>600000</v>
      </c>
      <c r="H44" s="21">
        <f t="shared" si="4"/>
        <v>300000</v>
      </c>
    </row>
    <row r="45" spans="1:8" ht="47.25" x14ac:dyDescent="0.25">
      <c r="A45" s="4">
        <v>36</v>
      </c>
      <c r="B45" s="7" t="s">
        <v>97</v>
      </c>
      <c r="C45" s="7" t="s">
        <v>98</v>
      </c>
      <c r="D45" s="7" t="s">
        <v>99</v>
      </c>
      <c r="E45" s="22">
        <f>'[1]BG-ODT-36'!$D$91</f>
        <v>1500000</v>
      </c>
      <c r="F45" s="21">
        <f t="shared" si="0"/>
        <v>900000</v>
      </c>
      <c r="G45" s="21">
        <f t="shared" si="3"/>
        <v>600000</v>
      </c>
      <c r="H45" s="21">
        <f t="shared" si="4"/>
        <v>300000</v>
      </c>
    </row>
    <row r="46" spans="1:8" ht="78.75" x14ac:dyDescent="0.25">
      <c r="A46" s="4">
        <v>37</v>
      </c>
      <c r="B46" s="7" t="s">
        <v>100</v>
      </c>
      <c r="C46" s="7" t="s">
        <v>101</v>
      </c>
      <c r="D46" s="7" t="s">
        <v>102</v>
      </c>
      <c r="E46" s="22">
        <f>'[1]BG-ODT-37'!$D$91</f>
        <v>1500000</v>
      </c>
      <c r="F46" s="21">
        <f t="shared" si="0"/>
        <v>900000</v>
      </c>
      <c r="G46" s="21">
        <f t="shared" si="3"/>
        <v>600000</v>
      </c>
      <c r="H46" s="21">
        <f t="shared" si="4"/>
        <v>300000</v>
      </c>
    </row>
    <row r="47" spans="1:8" ht="31.5" x14ac:dyDescent="0.25">
      <c r="A47" s="4">
        <v>38</v>
      </c>
      <c r="B47" s="7" t="s">
        <v>103</v>
      </c>
      <c r="C47" s="7" t="s">
        <v>104</v>
      </c>
      <c r="D47" s="7" t="s">
        <v>105</v>
      </c>
      <c r="E47" s="22">
        <f>'[1]BG-ODT-38'!$D$91</f>
        <v>1100000</v>
      </c>
      <c r="F47" s="21">
        <f t="shared" si="0"/>
        <v>660000</v>
      </c>
      <c r="G47" s="21">
        <f t="shared" si="3"/>
        <v>440000</v>
      </c>
      <c r="H47" s="21">
        <f t="shared" si="4"/>
        <v>220000</v>
      </c>
    </row>
    <row r="48" spans="1:8" ht="31.5" x14ac:dyDescent="0.25">
      <c r="A48" s="4">
        <v>39</v>
      </c>
      <c r="B48" s="7" t="s">
        <v>106</v>
      </c>
      <c r="C48" s="7" t="s">
        <v>107</v>
      </c>
      <c r="D48" s="7" t="s">
        <v>108</v>
      </c>
      <c r="E48" s="22">
        <f>'[1]BG-ODT-39'!$D$91</f>
        <v>1200000</v>
      </c>
      <c r="F48" s="21">
        <f t="shared" si="0"/>
        <v>720000</v>
      </c>
      <c r="G48" s="21">
        <f t="shared" si="3"/>
        <v>480000</v>
      </c>
      <c r="H48" s="21">
        <f t="shared" si="4"/>
        <v>240000</v>
      </c>
    </row>
    <row r="49" spans="1:8" ht="31.5" x14ac:dyDescent="0.25">
      <c r="A49" s="4">
        <v>40</v>
      </c>
      <c r="B49" s="7" t="s">
        <v>109</v>
      </c>
      <c r="C49" s="7" t="s">
        <v>110</v>
      </c>
      <c r="D49" s="7" t="s">
        <v>111</v>
      </c>
      <c r="E49" s="22">
        <f>'[1]BG-ODT-40'!$D$91</f>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t="s">
        <v>132</v>
      </c>
      <c r="B51" s="7" t="s">
        <v>113</v>
      </c>
      <c r="C51" s="7"/>
      <c r="D51" s="7"/>
      <c r="E51" s="22">
        <f>'[1]BG-ODT-41'!$D$91</f>
        <v>4400000</v>
      </c>
      <c r="F51" s="21">
        <f t="shared" si="0"/>
        <v>2640000</v>
      </c>
      <c r="G51" s="21">
        <f t="shared" ref="G51:G52" si="5">E51*0.4</f>
        <v>1760000</v>
      </c>
      <c r="H51" s="21">
        <f t="shared" ref="H51:H52" si="6">E51*0.2</f>
        <v>880000</v>
      </c>
    </row>
    <row r="52" spans="1:8" ht="47.25" x14ac:dyDescent="0.25">
      <c r="A52" s="4" t="s">
        <v>133</v>
      </c>
      <c r="B52" s="7" t="s">
        <v>114</v>
      </c>
      <c r="C52" s="7"/>
      <c r="D52" s="7"/>
      <c r="E52" s="22">
        <f>'[1]BG-ODT-42'!$D$91</f>
        <v>2100000</v>
      </c>
      <c r="F52" s="21">
        <f t="shared" si="0"/>
        <v>1260000</v>
      </c>
      <c r="G52" s="21">
        <f t="shared" si="5"/>
        <v>840000</v>
      </c>
      <c r="H52" s="21">
        <f t="shared" si="6"/>
        <v>420000</v>
      </c>
    </row>
    <row r="53" spans="1:8" ht="15.75" x14ac:dyDescent="0.25">
      <c r="A53" s="75" t="s">
        <v>134</v>
      </c>
      <c r="B53" s="76"/>
      <c r="C53" s="76"/>
      <c r="D53" s="76"/>
      <c r="E53" s="76"/>
      <c r="F53" s="76"/>
      <c r="G53" s="76"/>
      <c r="H53" s="76"/>
    </row>
    <row r="54" spans="1:8" ht="15.75" x14ac:dyDescent="0.25">
      <c r="A54" s="77" t="s">
        <v>10</v>
      </c>
      <c r="B54" s="78"/>
      <c r="C54" s="78"/>
      <c r="D54" s="78"/>
      <c r="E54" s="79"/>
      <c r="F54" s="80"/>
      <c r="G54" s="80"/>
      <c r="H54" s="80"/>
    </row>
    <row r="55" spans="1:8" ht="15.75" x14ac:dyDescent="0.25">
      <c r="A55" s="4">
        <v>1</v>
      </c>
      <c r="B55" s="7" t="s">
        <v>131</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53"/>
  <sheetViews>
    <sheetView view="pageBreakPreview" zoomScaleNormal="100" zoomScaleSheetLayoutView="100" workbookViewId="0">
      <selection activeCell="D30" sqref="D30"/>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56" t="s">
        <v>143</v>
      </c>
      <c r="B2" s="56"/>
      <c r="C2" s="14"/>
      <c r="D2" s="14"/>
      <c r="E2" s="15"/>
      <c r="F2" s="15"/>
      <c r="G2" s="57" t="s">
        <v>135</v>
      </c>
      <c r="H2" s="57"/>
    </row>
    <row r="3" spans="1:8" ht="15.75" x14ac:dyDescent="0.25">
      <c r="A3" s="13"/>
      <c r="B3" s="14"/>
      <c r="C3" s="14"/>
      <c r="D3" s="14"/>
      <c r="E3" s="15"/>
      <c r="F3" s="15"/>
      <c r="G3" s="15"/>
      <c r="H3" s="15"/>
    </row>
    <row r="4" spans="1:8" ht="15.75" x14ac:dyDescent="0.25">
      <c r="A4" s="62" t="s">
        <v>210</v>
      </c>
      <c r="B4" s="62"/>
      <c r="C4" s="62"/>
      <c r="D4" s="62"/>
      <c r="E4" s="62"/>
      <c r="F4" s="62"/>
      <c r="G4" s="62"/>
      <c r="H4" s="62"/>
    </row>
    <row r="5" spans="1:8" ht="15.75" x14ac:dyDescent="0.25">
      <c r="A5" s="58" t="s">
        <v>130</v>
      </c>
      <c r="B5" s="58"/>
      <c r="C5" s="58"/>
      <c r="D5" s="58"/>
      <c r="E5" s="58"/>
      <c r="F5" s="58"/>
      <c r="G5" s="58"/>
      <c r="H5" s="58"/>
    </row>
    <row r="6" spans="1:8" ht="15.75" x14ac:dyDescent="0.25">
      <c r="A6" s="59" t="s">
        <v>7</v>
      </c>
      <c r="B6" s="59"/>
      <c r="C6" s="59"/>
      <c r="D6" s="59"/>
      <c r="E6" s="59"/>
      <c r="F6" s="59"/>
      <c r="G6" s="59"/>
      <c r="H6" s="59"/>
    </row>
    <row r="7" spans="1:8" ht="15.75" x14ac:dyDescent="0.25">
      <c r="A7" s="61" t="s">
        <v>3</v>
      </c>
      <c r="B7" s="61" t="s">
        <v>4</v>
      </c>
      <c r="C7" s="61" t="s">
        <v>5</v>
      </c>
      <c r="D7" s="61"/>
      <c r="E7" s="61" t="s">
        <v>211</v>
      </c>
      <c r="F7" s="61"/>
      <c r="G7" s="61"/>
      <c r="H7" s="61"/>
    </row>
    <row r="8" spans="1:8" ht="15.75" x14ac:dyDescent="0.25">
      <c r="A8" s="61"/>
      <c r="B8" s="61"/>
      <c r="C8" s="9" t="s">
        <v>8</v>
      </c>
      <c r="D8" s="9" t="s">
        <v>9</v>
      </c>
      <c r="E8" s="16" t="s">
        <v>6</v>
      </c>
      <c r="F8" s="16" t="s">
        <v>116</v>
      </c>
      <c r="G8" s="16" t="s">
        <v>117</v>
      </c>
      <c r="H8" s="16" t="s">
        <v>118</v>
      </c>
    </row>
    <row r="9" spans="1:8" ht="31.5" x14ac:dyDescent="0.25">
      <c r="A9" s="19">
        <v>1</v>
      </c>
      <c r="B9" s="35" t="s">
        <v>145</v>
      </c>
      <c r="C9" s="36"/>
      <c r="D9" s="36"/>
      <c r="E9" s="37"/>
      <c r="F9" s="37"/>
      <c r="G9" s="37"/>
      <c r="H9" s="37"/>
    </row>
    <row r="10" spans="1:8" ht="47.25" x14ac:dyDescent="0.25">
      <c r="A10" s="4" t="s">
        <v>188</v>
      </c>
      <c r="B10" s="36" t="s">
        <v>146</v>
      </c>
      <c r="C10" s="36" t="s">
        <v>147</v>
      </c>
      <c r="D10" s="36" t="s">
        <v>148</v>
      </c>
      <c r="E10" s="38">
        <f>'26.1. Đất ở tại nông thôn'!E10*0.7</f>
        <v>175000</v>
      </c>
      <c r="F10" s="38">
        <f>'26.1. Đất ở tại nông thôn'!F10*0.7</f>
        <v>105000</v>
      </c>
      <c r="G10" s="38">
        <f>'26.1. Đất ở tại nông thôn'!G10*0.7</f>
        <v>70000</v>
      </c>
      <c r="H10" s="38">
        <f>'26.1. Đất ở tại nông thôn'!H10*0.7</f>
        <v>35000</v>
      </c>
    </row>
    <row r="11" spans="1:8" ht="31.5" x14ac:dyDescent="0.25">
      <c r="A11" s="4" t="s">
        <v>189</v>
      </c>
      <c r="B11" s="36" t="s">
        <v>149</v>
      </c>
      <c r="C11" s="36" t="s">
        <v>148</v>
      </c>
      <c r="D11" s="36" t="s">
        <v>150</v>
      </c>
      <c r="E11" s="38">
        <f>'26.1. Đất ở tại nông thôn'!E11*0.7</f>
        <v>140000</v>
      </c>
      <c r="F11" s="38">
        <f>'26.1. Đất ở tại nông thôn'!F11*0.7</f>
        <v>84000</v>
      </c>
      <c r="G11" s="38">
        <f>'26.1. Đất ở tại nông thôn'!G11*0.7</f>
        <v>56000</v>
      </c>
      <c r="H11" s="38">
        <f>'26.1. Đất ở tại nông thôn'!H11*0.7</f>
        <v>28000</v>
      </c>
    </row>
    <row r="12" spans="1:8" ht="31.5" x14ac:dyDescent="0.25">
      <c r="A12" s="4">
        <v>2</v>
      </c>
      <c r="B12" s="35" t="s">
        <v>151</v>
      </c>
      <c r="C12" s="36"/>
      <c r="D12" s="36"/>
      <c r="E12" s="37"/>
      <c r="F12" s="37"/>
      <c r="G12" s="37"/>
      <c r="H12" s="37"/>
    </row>
    <row r="13" spans="1:8" ht="15.75" x14ac:dyDescent="0.25">
      <c r="A13" s="4" t="s">
        <v>190</v>
      </c>
      <c r="B13" s="36" t="s">
        <v>152</v>
      </c>
      <c r="C13" s="36" t="s">
        <v>153</v>
      </c>
      <c r="D13" s="36" t="s">
        <v>154</v>
      </c>
      <c r="E13" s="38">
        <f>'26.1. Đất ở tại nông thôn'!E13*0.7</f>
        <v>140000</v>
      </c>
      <c r="F13" s="38">
        <f>E13*0.6</f>
        <v>84000</v>
      </c>
      <c r="G13" s="38">
        <f>E13*0.4</f>
        <v>56000</v>
      </c>
      <c r="H13" s="38">
        <f>E13*0.2</f>
        <v>28000</v>
      </c>
    </row>
    <row r="14" spans="1:8" ht="15" customHeight="1" x14ac:dyDescent="0.25">
      <c r="A14" s="9">
        <v>3</v>
      </c>
      <c r="B14" s="43" t="s">
        <v>191</v>
      </c>
      <c r="C14" s="43"/>
      <c r="D14" s="43"/>
      <c r="E14" s="6"/>
      <c r="F14" s="21"/>
      <c r="G14" s="21"/>
      <c r="H14" s="21"/>
    </row>
    <row r="15" spans="1:8" ht="31.5" x14ac:dyDescent="0.25">
      <c r="A15" s="4" t="s">
        <v>195</v>
      </c>
      <c r="B15" s="44" t="s">
        <v>178</v>
      </c>
      <c r="C15" s="44" t="s">
        <v>161</v>
      </c>
      <c r="D15" s="44" t="s">
        <v>162</v>
      </c>
      <c r="E15" s="6">
        <f>'26.1. Đất ở tại nông thôn'!E15*0.7</f>
        <v>840000</v>
      </c>
      <c r="F15" s="6">
        <f>'26.1. Đất ở tại nông thôn'!F15*0.7</f>
        <v>503999.99999999994</v>
      </c>
      <c r="G15" s="6">
        <f>'26.1. Đất ở tại nông thôn'!G15*0.7</f>
        <v>336000</v>
      </c>
      <c r="H15" s="6">
        <f>'26.1. Đất ở tại nông thôn'!H15*0.7</f>
        <v>168000</v>
      </c>
    </row>
    <row r="16" spans="1:8" ht="31.5" x14ac:dyDescent="0.25">
      <c r="A16" s="4" t="s">
        <v>196</v>
      </c>
      <c r="B16" s="44" t="s">
        <v>163</v>
      </c>
      <c r="C16" s="44" t="s">
        <v>164</v>
      </c>
      <c r="D16" s="44" t="s">
        <v>165</v>
      </c>
      <c r="E16" s="6">
        <f>'26.1. Đất ở tại nông thôn'!E16*0.7</f>
        <v>735000</v>
      </c>
      <c r="F16" s="6">
        <f>'26.1. Đất ở tại nông thôn'!F16*0.7</f>
        <v>441000</v>
      </c>
      <c r="G16" s="6">
        <f>'26.1. Đất ở tại nông thôn'!G16*0.7</f>
        <v>294000</v>
      </c>
      <c r="H16" s="6">
        <f>'26.1. Đất ở tại nông thôn'!H16*0.7</f>
        <v>147000</v>
      </c>
    </row>
    <row r="17" spans="1:15" ht="31.5" x14ac:dyDescent="0.25">
      <c r="A17" s="4" t="s">
        <v>197</v>
      </c>
      <c r="B17" s="44" t="s">
        <v>166</v>
      </c>
      <c r="C17" s="44" t="s">
        <v>167</v>
      </c>
      <c r="D17" s="45" t="s">
        <v>168</v>
      </c>
      <c r="E17" s="6">
        <f>'26.1. Đất ở tại nông thôn'!E17*0.7</f>
        <v>441000</v>
      </c>
      <c r="F17" s="6">
        <f>'26.1. Đất ở tại nông thôn'!F17*0.7</f>
        <v>264600</v>
      </c>
      <c r="G17" s="6"/>
      <c r="H17" s="6"/>
    </row>
    <row r="18" spans="1:15" ht="31.5" x14ac:dyDescent="0.25">
      <c r="A18" s="4" t="s">
        <v>198</v>
      </c>
      <c r="B18" s="44" t="s">
        <v>192</v>
      </c>
      <c r="C18" s="44" t="s">
        <v>168</v>
      </c>
      <c r="D18" s="44" t="s">
        <v>170</v>
      </c>
      <c r="E18" s="6">
        <f>'26.1. Đất ở tại nông thôn'!E18*0.7</f>
        <v>210000</v>
      </c>
      <c r="F18" s="6"/>
      <c r="G18" s="6"/>
      <c r="H18" s="6"/>
    </row>
    <row r="19" spans="1:15" ht="31.5" x14ac:dyDescent="0.25">
      <c r="A19" s="4" t="s">
        <v>199</v>
      </c>
      <c r="B19" s="44" t="s">
        <v>171</v>
      </c>
      <c r="C19" s="44" t="s">
        <v>172</v>
      </c>
      <c r="D19" s="44" t="s">
        <v>173</v>
      </c>
      <c r="E19" s="6">
        <f>'26.1. Đất ở tại nông thôn'!E19*0.7</f>
        <v>210000</v>
      </c>
      <c r="F19" s="6">
        <f>'26.1. Đất ở tại nông thôn'!F19*0.7</f>
        <v>125999.99999999999</v>
      </c>
      <c r="G19" s="6"/>
      <c r="H19" s="6"/>
    </row>
    <row r="20" spans="1:15" ht="47.25" x14ac:dyDescent="0.25">
      <c r="A20" s="4" t="s">
        <v>200</v>
      </c>
      <c r="B20" s="44" t="s">
        <v>174</v>
      </c>
      <c r="C20" s="44" t="s">
        <v>175</v>
      </c>
      <c r="D20" s="44" t="s">
        <v>176</v>
      </c>
      <c r="E20" s="6">
        <f>'26.1. Đất ở tại nông thôn'!E20*0.7</f>
        <v>791000</v>
      </c>
      <c r="F20" s="6">
        <f>'26.1. Đất ở tại nông thôn'!F20*0.7</f>
        <v>474599.99999999994</v>
      </c>
      <c r="G20" s="6">
        <f>'26.1. Đất ở tại nông thôn'!G20*0.7</f>
        <v>316400</v>
      </c>
      <c r="H20" s="6">
        <f>'26.1. Đất ở tại nông thôn'!H20*0.7</f>
        <v>158200</v>
      </c>
      <c r="I20" s="14"/>
      <c r="J20" s="14"/>
      <c r="K20" s="14"/>
    </row>
    <row r="21" spans="1:15" ht="31.5" x14ac:dyDescent="0.25">
      <c r="A21" s="4" t="s">
        <v>201</v>
      </c>
      <c r="B21" s="44" t="s">
        <v>171</v>
      </c>
      <c r="C21" s="44" t="s">
        <v>173</v>
      </c>
      <c r="D21" s="44" t="s">
        <v>170</v>
      </c>
      <c r="E21" s="6">
        <f>'26.1. Đất ở tại nông thôn'!E21*0.7</f>
        <v>175000</v>
      </c>
      <c r="F21" s="6">
        <f>'26.1. Đất ở tại nông thôn'!F21*0.7</f>
        <v>105000</v>
      </c>
      <c r="G21" s="6">
        <f>'26.1. Đất ở tại nông thôn'!G21*0.7</f>
        <v>70000</v>
      </c>
      <c r="H21" s="6">
        <f>'26.1. Đất ở tại nông thôn'!H21*0.7</f>
        <v>35000</v>
      </c>
    </row>
    <row r="22" spans="1:15" ht="15.75" x14ac:dyDescent="0.25">
      <c r="A22" s="9">
        <v>4</v>
      </c>
      <c r="B22" s="46" t="s">
        <v>194</v>
      </c>
      <c r="C22" s="46"/>
      <c r="D22" s="46"/>
      <c r="E22" s="6"/>
      <c r="F22" s="21"/>
      <c r="G22" s="21"/>
      <c r="H22" s="21"/>
    </row>
    <row r="23" spans="1:15" ht="31.5" x14ac:dyDescent="0.25">
      <c r="A23" s="4" t="s">
        <v>202</v>
      </c>
      <c r="B23" s="44" t="s">
        <v>178</v>
      </c>
      <c r="C23" s="44" t="s">
        <v>179</v>
      </c>
      <c r="D23" s="45" t="s">
        <v>180</v>
      </c>
      <c r="E23" s="6">
        <f>'26.1. Đất ở tại nông thôn'!E23*0.7</f>
        <v>805000</v>
      </c>
      <c r="F23" s="6">
        <f>'26.1. Đất ở tại nông thôn'!F23*0.7</f>
        <v>482999.99999999994</v>
      </c>
      <c r="G23" s="6">
        <f>'26.1. Đất ở tại nông thôn'!G23*0.7</f>
        <v>322000</v>
      </c>
      <c r="H23" s="6"/>
    </row>
    <row r="24" spans="1:15" ht="31.5" x14ac:dyDescent="0.25">
      <c r="A24" s="4" t="s">
        <v>203</v>
      </c>
      <c r="B24" s="44" t="s">
        <v>181</v>
      </c>
      <c r="C24" s="44" t="s">
        <v>182</v>
      </c>
      <c r="D24" s="44" t="s">
        <v>183</v>
      </c>
      <c r="E24" s="6">
        <f>'26.1. Đất ở tại nông thôn'!E24*0.7</f>
        <v>475999.99999999994</v>
      </c>
      <c r="F24" s="6">
        <f>'26.1. Đất ở tại nông thôn'!F24*0.7</f>
        <v>285600</v>
      </c>
      <c r="G24" s="6">
        <f>'26.1. Đất ở tại nông thôn'!G24*0.7</f>
        <v>190400</v>
      </c>
      <c r="H24" s="6"/>
    </row>
    <row r="25" spans="1:15" ht="15.75" x14ac:dyDescent="0.25">
      <c r="A25" s="4" t="s">
        <v>204</v>
      </c>
      <c r="B25" s="44" t="s">
        <v>184</v>
      </c>
      <c r="C25" s="44" t="s">
        <v>185</v>
      </c>
      <c r="D25" s="44" t="s">
        <v>186</v>
      </c>
      <c r="E25" s="6">
        <f>'26.1. Đất ở tại nông thôn'!E25*0.7</f>
        <v>301000</v>
      </c>
      <c r="F25" s="6"/>
      <c r="G25" s="6"/>
      <c r="H25" s="6"/>
    </row>
    <row r="26" spans="1:15" ht="15.75" x14ac:dyDescent="0.25">
      <c r="A26" s="60" t="s">
        <v>205</v>
      </c>
      <c r="B26" s="60"/>
      <c r="C26" s="60"/>
      <c r="D26" s="60"/>
      <c r="E26" s="60"/>
      <c r="F26" s="60"/>
      <c r="G26" s="60"/>
      <c r="H26" s="60"/>
    </row>
    <row r="27" spans="1:15" ht="15.75" customHeight="1" x14ac:dyDescent="0.25">
      <c r="A27" s="74" t="s">
        <v>11</v>
      </c>
      <c r="B27" s="74"/>
      <c r="C27" s="74"/>
      <c r="D27" s="74"/>
      <c r="E27" s="74"/>
      <c r="F27" s="74"/>
      <c r="G27" s="74"/>
      <c r="H27" s="74"/>
      <c r="I27" s="54"/>
      <c r="J27" s="54"/>
      <c r="K27" s="54"/>
      <c r="L27" s="54"/>
      <c r="M27" s="54"/>
      <c r="N27" s="54"/>
      <c r="O27" s="54"/>
    </row>
    <row r="28" spans="1:15" ht="15.75" x14ac:dyDescent="0.25">
      <c r="A28" s="4">
        <v>1</v>
      </c>
      <c r="B28" s="47" t="s">
        <v>206</v>
      </c>
      <c r="C28" s="48"/>
      <c r="D28" s="49"/>
      <c r="E28" s="50">
        <f>'26.1. Đất ở tại nông thôn'!E28*0.7</f>
        <v>154000</v>
      </c>
      <c r="F28" s="50"/>
      <c r="G28" s="50"/>
      <c r="H28" s="38"/>
    </row>
    <row r="29" spans="1:15" ht="31.5" x14ac:dyDescent="0.25">
      <c r="A29" s="4">
        <v>2</v>
      </c>
      <c r="B29" s="47" t="s">
        <v>207</v>
      </c>
      <c r="C29" s="48"/>
      <c r="D29" s="49"/>
      <c r="E29" s="50">
        <f>'26.1. Đất ở tại nông thôn'!E29*0.7</f>
        <v>118999.99999999999</v>
      </c>
      <c r="F29" s="50"/>
      <c r="G29" s="50"/>
      <c r="H29" s="38"/>
    </row>
    <row r="30" spans="1:15" ht="62.25" customHeight="1" x14ac:dyDescent="0.25">
      <c r="A30" s="14"/>
      <c r="B30" s="14"/>
      <c r="C30" s="14"/>
      <c r="D30" s="14"/>
      <c r="E30" s="15"/>
      <c r="F30" s="15"/>
      <c r="G30" s="15"/>
      <c r="H30" s="15"/>
    </row>
    <row r="31" spans="1:15" ht="62.25" customHeight="1" x14ac:dyDescent="0.25">
      <c r="A31" s="14"/>
      <c r="B31" s="14"/>
      <c r="C31" s="14"/>
      <c r="D31" s="14"/>
      <c r="E31" s="15"/>
      <c r="F31" s="15"/>
      <c r="G31" s="15"/>
      <c r="H31" s="15"/>
    </row>
    <row r="32" spans="1:15"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1">
    <mergeCell ref="A27:H27"/>
    <mergeCell ref="A2:B2"/>
    <mergeCell ref="G2:H2"/>
    <mergeCell ref="A4:H4"/>
    <mergeCell ref="A5:H5"/>
    <mergeCell ref="A6:H6"/>
    <mergeCell ref="A7:A8"/>
    <mergeCell ref="B7:B8"/>
    <mergeCell ref="C7:D7"/>
    <mergeCell ref="E7:H7"/>
    <mergeCell ref="A26:H2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A5" sqref="A5:XFD5"/>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9"/>
      <c r="B1" s="10"/>
      <c r="C1" s="10"/>
      <c r="D1" s="10"/>
      <c r="E1" s="10"/>
    </row>
    <row r="2" spans="1:8" x14ac:dyDescent="0.25">
      <c r="A2" s="81" t="s">
        <v>143</v>
      </c>
      <c r="B2" s="81"/>
      <c r="C2" s="10"/>
      <c r="D2" s="10"/>
      <c r="E2" s="32" t="s">
        <v>140</v>
      </c>
    </row>
    <row r="3" spans="1:8" x14ac:dyDescent="0.25">
      <c r="A3" s="29"/>
      <c r="B3" s="10"/>
      <c r="C3" s="10"/>
      <c r="D3" s="10"/>
      <c r="E3" s="10"/>
    </row>
    <row r="4" spans="1:8" x14ac:dyDescent="0.25">
      <c r="A4" s="87" t="s">
        <v>212</v>
      </c>
      <c r="B4" s="87"/>
      <c r="C4" s="87"/>
      <c r="D4" s="87"/>
      <c r="E4" s="87"/>
    </row>
    <row r="5" spans="1:8" s="3" customFormat="1" ht="15.6" customHeight="1" x14ac:dyDescent="0.25">
      <c r="A5" s="58" t="s">
        <v>130</v>
      </c>
      <c r="B5" s="58"/>
      <c r="C5" s="58"/>
      <c r="D5" s="58"/>
      <c r="E5" s="58"/>
      <c r="F5" s="55"/>
      <c r="G5" s="55"/>
      <c r="H5" s="55"/>
    </row>
    <row r="6" spans="1:8" x14ac:dyDescent="0.25">
      <c r="A6" s="83" t="s">
        <v>141</v>
      </c>
      <c r="B6" s="83"/>
      <c r="C6" s="83"/>
      <c r="D6" s="83"/>
      <c r="E6" s="83"/>
    </row>
    <row r="7" spans="1:8" x14ac:dyDescent="0.25">
      <c r="A7" s="83" t="s">
        <v>119</v>
      </c>
      <c r="B7" s="83"/>
      <c r="C7" s="83"/>
      <c r="D7" s="83"/>
      <c r="E7" s="83"/>
    </row>
    <row r="8" spans="1:8" x14ac:dyDescent="0.25">
      <c r="A8" s="82" t="s">
        <v>124</v>
      </c>
      <c r="B8" s="82"/>
      <c r="C8" s="82"/>
      <c r="D8" s="82"/>
      <c r="E8" s="82"/>
    </row>
    <row r="9" spans="1:8" x14ac:dyDescent="0.25">
      <c r="A9" s="84" t="s">
        <v>120</v>
      </c>
      <c r="B9" s="84" t="s">
        <v>139</v>
      </c>
      <c r="C9" s="86" t="s">
        <v>138</v>
      </c>
      <c r="D9" s="86"/>
      <c r="E9" s="86"/>
    </row>
    <row r="10" spans="1:8" x14ac:dyDescent="0.25">
      <c r="A10" s="85"/>
      <c r="B10" s="85"/>
      <c r="C10" s="2" t="s">
        <v>6</v>
      </c>
      <c r="D10" s="2" t="s">
        <v>116</v>
      </c>
      <c r="E10" s="2" t="s">
        <v>117</v>
      </c>
    </row>
    <row r="11" spans="1:8" x14ac:dyDescent="0.25">
      <c r="A11" s="1">
        <f>MAX(A9)+1</f>
        <v>1</v>
      </c>
      <c r="B11" s="34" t="s">
        <v>213</v>
      </c>
      <c r="C11" s="33">
        <f ca="1">INDEX('[2]Tổng hợp'!$E$228:$R$232,MATCH($C11,'[2]Tổng hợp'!$E$214:$E$218,0),MATCH(C$8,'[2]Tổng hợp'!$E$214:$R$214,0))</f>
        <v>58000</v>
      </c>
      <c r="D11" s="33">
        <f ca="1">INDEX('[2]Tổng hợp'!$E$228:$R$232,MATCH($C11,'[2]Tổng hợp'!$E$214:$E$218,0),MATCH(D$8,'[2]Tổng hợp'!$E$214:$R$214,0))</f>
        <v>52000</v>
      </c>
      <c r="E11" s="33">
        <f ca="1">INDEX('[2]Tổng hợp'!$E$228:$R$232,MATCH($C11,'[2]Tổng hợp'!$E$214:$E$218,0),MATCH(E$8,'[2]Tổng hợp'!$E$214:$R$214,0))</f>
        <v>46000</v>
      </c>
    </row>
    <row r="12" spans="1:8" x14ac:dyDescent="0.25">
      <c r="A12" s="1">
        <f t="shared" ref="A12:A13" si="0">MAX(A11)+1</f>
        <v>2</v>
      </c>
      <c r="B12" s="34" t="s">
        <v>194</v>
      </c>
      <c r="C12" s="33">
        <f ca="1">INDEX('[2]Tổng hợp'!$E$228:$R$232,MATCH($C12,'[2]Tổng hợp'!$E$214:$E$218,0),MATCH(C$8,'[2]Tổng hợp'!$E$214:$R$214,0))</f>
        <v>58000</v>
      </c>
      <c r="D12" s="33">
        <f ca="1">INDEX('[2]Tổng hợp'!$E$228:$R$232,MATCH($C12,'[2]Tổng hợp'!$E$214:$E$218,0),MATCH(D$8,'[2]Tổng hợp'!$E$214:$R$214,0))</f>
        <v>52000</v>
      </c>
      <c r="E12" s="33">
        <f ca="1">INDEX('[2]Tổng hợp'!$E$228:$R$232,MATCH($C12,'[2]Tổng hợp'!$E$214:$E$218,0),MATCH(E$8,'[2]Tổng hợp'!$E$214:$R$214,0))</f>
        <v>46000</v>
      </c>
    </row>
    <row r="13" spans="1:8" x14ac:dyDescent="0.25">
      <c r="A13" s="1">
        <f t="shared" si="0"/>
        <v>3</v>
      </c>
      <c r="B13" s="34" t="s">
        <v>206</v>
      </c>
      <c r="C13" s="33">
        <f ca="1">INDEX('[2]Tổng hợp'!$E$228:$R$232,MATCH($C13,'[2]Tổng hợp'!$E$214:$E$218,0),MATCH(C$8,'[2]Tổng hợp'!$E$214:$R$214,0))</f>
        <v>64000</v>
      </c>
      <c r="D13" s="33">
        <f ca="1">INDEX('[2]Tổng hợp'!$E$228:$R$232,MATCH($C13,'[2]Tổng hợp'!$E$214:$E$218,0),MATCH(D$8,'[2]Tổng hợp'!$E$214:$R$214,0))</f>
        <v>58000</v>
      </c>
      <c r="E13" s="33">
        <f ca="1">INDEX('[2]Tổng hợp'!$E$228:$R$232,MATCH($C13,'[2]Tổng hợp'!$E$214:$E$218,0),MATCH(E$8,'[2]Tổng hợp'!$E$214:$R$214,0))</f>
        <v>51000</v>
      </c>
    </row>
    <row r="14" spans="1:8" x14ac:dyDescent="0.25">
      <c r="A14" s="31"/>
      <c r="B14" s="31"/>
      <c r="C14" s="31"/>
      <c r="D14" s="31"/>
      <c r="E14" s="31"/>
    </row>
    <row r="15" spans="1:8" x14ac:dyDescent="0.25">
      <c r="A15" s="83" t="s">
        <v>142</v>
      </c>
      <c r="B15" s="83"/>
      <c r="C15" s="83"/>
      <c r="D15" s="83"/>
      <c r="E15" s="83"/>
    </row>
    <row r="16" spans="1:8" x14ac:dyDescent="0.25">
      <c r="A16" s="82" t="s">
        <v>124</v>
      </c>
      <c r="B16" s="82"/>
      <c r="C16" s="82"/>
      <c r="D16" s="82"/>
      <c r="E16" s="82"/>
    </row>
    <row r="17" spans="1:5" x14ac:dyDescent="0.25">
      <c r="A17" s="84" t="s">
        <v>120</v>
      </c>
      <c r="B17" s="84" t="s">
        <v>139</v>
      </c>
      <c r="C17" s="86" t="s">
        <v>138</v>
      </c>
      <c r="D17" s="86"/>
      <c r="E17" s="86"/>
    </row>
    <row r="18" spans="1:5" x14ac:dyDescent="0.25">
      <c r="A18" s="85"/>
      <c r="B18" s="85"/>
      <c r="C18" s="2" t="s">
        <v>6</v>
      </c>
      <c r="D18" s="2" t="s">
        <v>116</v>
      </c>
      <c r="E18" s="2" t="s">
        <v>117</v>
      </c>
    </row>
    <row r="19" spans="1:5" x14ac:dyDescent="0.25">
      <c r="A19" s="1">
        <f>MAX(A17)+1</f>
        <v>1</v>
      </c>
      <c r="B19" s="30" t="str">
        <f t="shared" ref="B19:B21" si="1">B11</f>
        <v xml:space="preserve">Xã Tân Đoàn cũ </v>
      </c>
      <c r="C19" s="33">
        <f ca="1">INDEX('[2]Tổng hợp'!$E$228:$R$232,MATCH($C19,'[2]Tổng hợp'!$E$214:$E$218,0),MATCH(C$16,'[2]Tổng hợp'!$E$214:$R$214,0))</f>
        <v>52000</v>
      </c>
      <c r="D19" s="33">
        <f ca="1">INDEX('[2]Tổng hợp'!$E$228:$R$232,MATCH($C19,'[2]Tổng hợp'!$E$214:$E$218,0),MATCH(D$16,'[2]Tổng hợp'!$E$214:$R$214,0))</f>
        <v>47000</v>
      </c>
      <c r="E19" s="33">
        <f ca="1">INDEX('[2]Tổng hợp'!$E$228:$R$232,MATCH($C19,'[2]Tổng hợp'!$E$214:$E$218,0),MATCH(E$16,'[2]Tổng hợp'!$E$214:$R$214,0))</f>
        <v>42000</v>
      </c>
    </row>
    <row r="20" spans="1:5" x14ac:dyDescent="0.25">
      <c r="A20" s="1">
        <f t="shared" ref="A20:A21" si="2">MAX(A19)+1</f>
        <v>2</v>
      </c>
      <c r="B20" s="30" t="str">
        <f t="shared" si="1"/>
        <v>Xã Tràng Phái cũ</v>
      </c>
      <c r="C20" s="33">
        <f ca="1">INDEX('[2]Tổng hợp'!$E$228:$R$232,MATCH($C20,'[2]Tổng hợp'!$E$214:$E$218,0),MATCH(C$16,'[2]Tổng hợp'!$E$214:$R$214,0))</f>
        <v>52000</v>
      </c>
      <c r="D20" s="33">
        <f ca="1">INDEX('[2]Tổng hợp'!$E$228:$R$232,MATCH($C20,'[2]Tổng hợp'!$E$214:$E$218,0),MATCH(D$16,'[2]Tổng hợp'!$E$214:$R$214,0))</f>
        <v>47000</v>
      </c>
      <c r="E20" s="33">
        <f ca="1">INDEX('[2]Tổng hợp'!$E$228:$R$232,MATCH($C20,'[2]Tổng hợp'!$E$214:$E$218,0),MATCH(E$16,'[2]Tổng hợp'!$E$214:$R$214,0))</f>
        <v>42000</v>
      </c>
    </row>
    <row r="21" spans="1:5" x14ac:dyDescent="0.25">
      <c r="A21" s="1">
        <f t="shared" si="2"/>
        <v>3</v>
      </c>
      <c r="B21" s="30" t="str">
        <f t="shared" si="1"/>
        <v>Xã Tân Thành cũ</v>
      </c>
      <c r="C21" s="33">
        <f ca="1">INDEX('[2]Tổng hợp'!$E$228:$R$232,MATCH($C21,'[2]Tổng hợp'!$E$214:$E$218,0),MATCH(C$16,'[2]Tổng hợp'!$E$214:$R$214,0))</f>
        <v>58000</v>
      </c>
      <c r="D21" s="33">
        <f ca="1">INDEX('[2]Tổng hợp'!$E$228:$R$232,MATCH($C21,'[2]Tổng hợp'!$E$214:$E$218,0),MATCH(D$16,'[2]Tổng hợp'!$E$214:$R$214,0))</f>
        <v>52000</v>
      </c>
      <c r="E21" s="33">
        <f ca="1">INDEX('[2]Tổng hợp'!$E$228:$R$232,MATCH($C21,'[2]Tổng hợp'!$E$214:$E$218,0),MATCH(E$16,'[2]Tổng hợp'!$E$214:$R$214,0))</f>
        <v>46000</v>
      </c>
    </row>
    <row r="22" spans="1:5" x14ac:dyDescent="0.25">
      <c r="A22" s="31"/>
      <c r="B22" s="31"/>
      <c r="C22" s="31"/>
      <c r="D22" s="31"/>
      <c r="E22" s="31"/>
    </row>
    <row r="23" spans="1:5" x14ac:dyDescent="0.25">
      <c r="A23" s="83" t="s">
        <v>121</v>
      </c>
      <c r="B23" s="83"/>
      <c r="C23" s="83"/>
      <c r="D23" s="83"/>
      <c r="E23" s="83"/>
    </row>
    <row r="24" spans="1:5" x14ac:dyDescent="0.25">
      <c r="A24" s="82" t="s">
        <v>124</v>
      </c>
      <c r="B24" s="82"/>
      <c r="C24" s="82"/>
      <c r="D24" s="82"/>
      <c r="E24" s="82"/>
    </row>
    <row r="25" spans="1:5" x14ac:dyDescent="0.25">
      <c r="A25" s="84" t="s">
        <v>120</v>
      </c>
      <c r="B25" s="84" t="s">
        <v>139</v>
      </c>
      <c r="C25" s="86" t="s">
        <v>138</v>
      </c>
      <c r="D25" s="86"/>
      <c r="E25" s="86"/>
    </row>
    <row r="26" spans="1:5" x14ac:dyDescent="0.25">
      <c r="A26" s="85"/>
      <c r="B26" s="85"/>
      <c r="C26" s="2" t="s">
        <v>6</v>
      </c>
      <c r="D26" s="2" t="s">
        <v>116</v>
      </c>
      <c r="E26" s="2" t="s">
        <v>117</v>
      </c>
    </row>
    <row r="27" spans="1:5" x14ac:dyDescent="0.25">
      <c r="A27" s="1">
        <f>MAX(A25)+1</f>
        <v>1</v>
      </c>
      <c r="B27" s="30" t="str">
        <f t="shared" ref="B27:B29" si="3">B11</f>
        <v xml:space="preserve">Xã Tân Đoàn cũ </v>
      </c>
      <c r="C27" s="33">
        <f ca="1">INDEX('[2]Tổng hợp'!$E$228:$R$232,MATCH($C27,'[2]Tổng hợp'!$E$214:$E$218,0),MATCH(C$24,'[2]Tổng hợp'!$E$214:$R$214,0))</f>
        <v>46000</v>
      </c>
      <c r="D27" s="33">
        <f ca="1">INDEX('[2]Tổng hợp'!$E$228:$R$232,MATCH($C27,'[2]Tổng hợp'!$E$214:$E$218,0),MATCH(D$24,'[2]Tổng hợp'!$E$214:$R$214,0))</f>
        <v>41000</v>
      </c>
      <c r="E27" s="33">
        <f ca="1">INDEX('[2]Tổng hợp'!$E$228:$R$232,MATCH($C27,'[2]Tổng hợp'!$E$214:$E$218,0),MATCH(E$24,'[2]Tổng hợp'!$E$214:$R$214,0))</f>
        <v>37000</v>
      </c>
    </row>
    <row r="28" spans="1:5" x14ac:dyDescent="0.25">
      <c r="A28" s="1">
        <f t="shared" ref="A28:A29" si="4">MAX(A27)+1</f>
        <v>2</v>
      </c>
      <c r="B28" s="30" t="str">
        <f t="shared" si="3"/>
        <v>Xã Tràng Phái cũ</v>
      </c>
      <c r="C28" s="33">
        <f ca="1">INDEX('[2]Tổng hợp'!$E$228:$R$232,MATCH($C28,'[2]Tổng hợp'!$E$214:$E$218,0),MATCH(C$24,'[2]Tổng hợp'!$E$214:$R$214,0))</f>
        <v>46000</v>
      </c>
      <c r="D28" s="33">
        <f ca="1">INDEX('[2]Tổng hợp'!$E$228:$R$232,MATCH($C28,'[2]Tổng hợp'!$E$214:$E$218,0),MATCH(D$24,'[2]Tổng hợp'!$E$214:$R$214,0))</f>
        <v>41000</v>
      </c>
      <c r="E28" s="33">
        <f ca="1">INDEX('[2]Tổng hợp'!$E$228:$R$232,MATCH($C28,'[2]Tổng hợp'!$E$214:$E$218,0),MATCH(E$24,'[2]Tổng hợp'!$E$214:$R$214,0))</f>
        <v>37000</v>
      </c>
    </row>
    <row r="29" spans="1:5" x14ac:dyDescent="0.25">
      <c r="A29" s="1">
        <f t="shared" si="4"/>
        <v>3</v>
      </c>
      <c r="B29" s="30" t="str">
        <f t="shared" si="3"/>
        <v>Xã Tân Thành cũ</v>
      </c>
      <c r="C29" s="33">
        <f ca="1">INDEX('[2]Tổng hợp'!$E$228:$R$232,MATCH($C29,'[2]Tổng hợp'!$E$214:$E$218,0),MATCH(C$24,'[2]Tổng hợp'!$E$214:$R$214,0))</f>
        <v>51000</v>
      </c>
      <c r="D29" s="33">
        <f ca="1">INDEX('[2]Tổng hợp'!$E$228:$R$232,MATCH($C29,'[2]Tổng hợp'!$E$214:$E$218,0),MATCH(D$24,'[2]Tổng hợp'!$E$214:$R$214,0))</f>
        <v>46000</v>
      </c>
      <c r="E29" s="33">
        <f ca="1">INDEX('[2]Tổng hợp'!$E$228:$R$232,MATCH($C29,'[2]Tổng hợp'!$E$214:$E$218,0),MATCH(E$24,'[2]Tổng hợp'!$E$214:$R$214,0))</f>
        <v>41000</v>
      </c>
    </row>
    <row r="30" spans="1:5" x14ac:dyDescent="0.25">
      <c r="A30" s="31"/>
      <c r="B30" s="31"/>
      <c r="C30" s="31"/>
      <c r="D30" s="31"/>
      <c r="E30" s="31"/>
    </row>
    <row r="31" spans="1:5" x14ac:dyDescent="0.25">
      <c r="A31" s="83" t="s">
        <v>122</v>
      </c>
      <c r="B31" s="83"/>
      <c r="C31" s="83"/>
      <c r="D31" s="83"/>
      <c r="E31" s="83"/>
    </row>
    <row r="32" spans="1:5" x14ac:dyDescent="0.25">
      <c r="A32" s="82" t="s">
        <v>124</v>
      </c>
      <c r="B32" s="82"/>
      <c r="C32" s="82"/>
      <c r="D32" s="82"/>
      <c r="E32" s="82"/>
    </row>
    <row r="33" spans="1:5" x14ac:dyDescent="0.25">
      <c r="A33" s="84" t="s">
        <v>120</v>
      </c>
      <c r="B33" s="84" t="s">
        <v>139</v>
      </c>
      <c r="C33" s="86" t="s">
        <v>138</v>
      </c>
      <c r="D33" s="86"/>
      <c r="E33" s="86"/>
    </row>
    <row r="34" spans="1:5" x14ac:dyDescent="0.25">
      <c r="A34" s="85"/>
      <c r="B34" s="85"/>
      <c r="C34" s="2" t="s">
        <v>6</v>
      </c>
      <c r="D34" s="2" t="s">
        <v>116</v>
      </c>
      <c r="E34" s="2" t="s">
        <v>117</v>
      </c>
    </row>
    <row r="35" spans="1:5" x14ac:dyDescent="0.25">
      <c r="A35" s="1">
        <f>MAX(A33)+1</f>
        <v>1</v>
      </c>
      <c r="B35" s="30" t="str">
        <f t="shared" ref="B35:B37" si="5">B11</f>
        <v xml:space="preserve">Xã Tân Đoàn cũ </v>
      </c>
      <c r="C35" s="33">
        <f ca="1">INDEX('[2]Tổng hợp'!$E$228:$R$232,MATCH($C35,'[2]Tổng hợp'!$E$214:$E$218,0),MATCH(C$32,'[2]Tổng hợp'!$E$214:$R$214,0))</f>
        <v>39000</v>
      </c>
      <c r="D35" s="33">
        <f ca="1">INDEX('[2]Tổng hợp'!$E$228:$R$232,MATCH($C35,'[2]Tổng hợp'!$E$214:$E$218,0),MATCH(D$32,'[2]Tổng hợp'!$E$214:$R$214,0))</f>
        <v>35000</v>
      </c>
      <c r="E35" s="33">
        <f ca="1">INDEX('[2]Tổng hợp'!$E$228:$R$232,MATCH($C35,'[2]Tổng hợp'!$E$214:$E$218,0),MATCH(E$32,'[2]Tổng hợp'!$E$214:$R$214,0))</f>
        <v>31000</v>
      </c>
    </row>
    <row r="36" spans="1:5" x14ac:dyDescent="0.25">
      <c r="A36" s="1">
        <f t="shared" ref="A36:A37" si="6">MAX(A35)+1</f>
        <v>2</v>
      </c>
      <c r="B36" s="30" t="str">
        <f t="shared" si="5"/>
        <v>Xã Tràng Phái cũ</v>
      </c>
      <c r="C36" s="33">
        <f ca="1">INDEX('[2]Tổng hợp'!$E$228:$R$232,MATCH($C36,'[2]Tổng hợp'!$E$214:$E$218,0),MATCH(C$32,'[2]Tổng hợp'!$E$214:$R$214,0))</f>
        <v>39000</v>
      </c>
      <c r="D36" s="33">
        <f ca="1">INDEX('[2]Tổng hợp'!$E$228:$R$232,MATCH($C36,'[2]Tổng hợp'!$E$214:$E$218,0),MATCH(D$32,'[2]Tổng hợp'!$E$214:$R$214,0))</f>
        <v>35000</v>
      </c>
      <c r="E36" s="33">
        <f ca="1">INDEX('[2]Tổng hợp'!$E$228:$R$232,MATCH($C36,'[2]Tổng hợp'!$E$214:$E$218,0),MATCH(E$32,'[2]Tổng hợp'!$E$214:$R$214,0))</f>
        <v>31000</v>
      </c>
    </row>
    <row r="37" spans="1:5" x14ac:dyDescent="0.25">
      <c r="A37" s="1">
        <f t="shared" si="6"/>
        <v>3</v>
      </c>
      <c r="B37" s="30" t="str">
        <f t="shared" si="5"/>
        <v>Xã Tân Thành cũ</v>
      </c>
      <c r="C37" s="33">
        <f ca="1">INDEX('[2]Tổng hợp'!$E$228:$R$232,MATCH($C37,'[2]Tổng hợp'!$E$214:$E$218,0),MATCH(C$32,'[2]Tổng hợp'!$E$214:$R$214,0))</f>
        <v>42000</v>
      </c>
      <c r="D37" s="33">
        <f ca="1">INDEX('[2]Tổng hợp'!$E$228:$R$232,MATCH($C37,'[2]Tổng hợp'!$E$214:$E$218,0),MATCH(D$32,'[2]Tổng hợp'!$E$214:$R$214,0))</f>
        <v>38000</v>
      </c>
      <c r="E37" s="33">
        <f ca="1">INDEX('[2]Tổng hợp'!$E$228:$R$232,MATCH($C37,'[2]Tổng hợp'!$E$214:$E$218,0),MATCH(E$32,'[2]Tổng hợp'!$E$214:$R$214,0))</f>
        <v>34000</v>
      </c>
    </row>
    <row r="38" spans="1:5" x14ac:dyDescent="0.25">
      <c r="A38" s="31"/>
      <c r="B38" s="31"/>
      <c r="C38" s="31"/>
      <c r="D38" s="31"/>
      <c r="E38" s="31"/>
    </row>
    <row r="39" spans="1:5" x14ac:dyDescent="0.25">
      <c r="A39" s="83" t="s">
        <v>123</v>
      </c>
      <c r="B39" s="83"/>
      <c r="C39" s="83"/>
      <c r="D39" s="83"/>
      <c r="E39" s="83"/>
    </row>
    <row r="40" spans="1:5" x14ac:dyDescent="0.25">
      <c r="A40" s="91" t="s">
        <v>124</v>
      </c>
      <c r="B40" s="91"/>
      <c r="C40" s="91"/>
      <c r="D40" s="91"/>
      <c r="E40" s="91"/>
    </row>
    <row r="41" spans="1:5" ht="31.5" x14ac:dyDescent="0.25">
      <c r="A41" s="2" t="s">
        <v>120</v>
      </c>
      <c r="B41" s="27" t="s">
        <v>139</v>
      </c>
      <c r="C41" s="86" t="s">
        <v>138</v>
      </c>
      <c r="D41" s="86"/>
      <c r="E41" s="86"/>
    </row>
    <row r="42" spans="1:5" x14ac:dyDescent="0.25">
      <c r="A42" s="1">
        <f>MAX(A41)+1</f>
        <v>1</v>
      </c>
      <c r="B42" s="30" t="str">
        <f>B11</f>
        <v xml:space="preserve">Xã Tân Đoàn cũ </v>
      </c>
      <c r="C42" s="88">
        <v>8000</v>
      </c>
      <c r="D42" s="89"/>
      <c r="E42" s="90"/>
    </row>
    <row r="43" spans="1:5" x14ac:dyDescent="0.25">
      <c r="A43" s="1">
        <f t="shared" ref="A43:A44" si="7">MAX(A42)+1</f>
        <v>2</v>
      </c>
      <c r="B43" s="30" t="str">
        <f>B12</f>
        <v>Xã Tràng Phái cũ</v>
      </c>
      <c r="C43" s="88">
        <v>8000</v>
      </c>
      <c r="D43" s="89"/>
      <c r="E43" s="90"/>
    </row>
    <row r="44" spans="1:5" x14ac:dyDescent="0.25">
      <c r="A44" s="1">
        <f t="shared" si="7"/>
        <v>3</v>
      </c>
      <c r="B44" s="30" t="str">
        <f>B13</f>
        <v>Xã Tân Thành cũ</v>
      </c>
      <c r="C44" s="88">
        <v>11000</v>
      </c>
      <c r="D44" s="89"/>
      <c r="E44" s="90"/>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26.1. Đất ở tại nông thôn</vt:lpstr>
      <vt:lpstr>8.3. Đất TMDV tại đô thị</vt:lpstr>
      <vt:lpstr>26.2. Đất TMDV tại nông thôn</vt:lpstr>
      <vt:lpstr>8.5. Đất SXPNN tại đô thị</vt:lpstr>
      <vt:lpstr>26.3. Đất SXPNN tại nông thôn</vt:lpstr>
      <vt:lpstr>26.4. Đất NN</vt:lpstr>
      <vt:lpstr>'26.1. Đất ở tại nông thôn'!Print_Titles</vt:lpstr>
      <vt:lpstr>'26.2. Đất TMDV tại nông thôn'!Print_Titles</vt:lpstr>
      <vt:lpstr>'26.3. Đất SXPNN tại nông thôn'!Print_Titles</vt:lpstr>
      <vt:lpstr>'8.1. Đất ở tại đô thị '!Print_Titles</vt:lpstr>
      <vt:lpstr>'8.3. Đất TMDV tại đô thị'!Print_Titles</vt:lpstr>
      <vt:lpstr>'8.5. Đất SXPNN tại đô thị'!Print_Titles</vt:lpstr>
      <vt:lpstr>'26.1. Đất ở tại nông thôn'!Vùng_In</vt:lpstr>
      <vt:lpstr>'26.2. Đất TMDV tại nông thôn'!Vùng_In</vt:lpstr>
      <vt:lpstr>'26.3. Đất SXPNN tại nông thôn'!Vùng_In</vt:lpstr>
      <vt:lpstr>'26.4.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2025-08-31T08:39:47Z</dcterms:modified>
</cp:coreProperties>
</file>